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780" activeTab="0"/>
  </bookViews>
  <sheets>
    <sheet name="Профнастил ОЦ" sheetId="1" r:id="rId1"/>
  </sheets>
  <definedNames>
    <definedName name="_xlnm.Print_Area" localSheetId="0">'Профнастил ОЦ'!$A$1:$P$89</definedName>
  </definedNames>
  <calcPr fullCalcOnLoad="1" refMode="R1C1"/>
</workbook>
</file>

<file path=xl/sharedStrings.xml><?xml version="1.0" encoding="utf-8"?>
<sst xmlns="http://schemas.openxmlformats.org/spreadsheetml/2006/main" count="44" uniqueCount="39">
  <si>
    <t>Вес</t>
  </si>
  <si>
    <t>габаритная</t>
  </si>
  <si>
    <t>кг/м2</t>
  </si>
  <si>
    <t>кг/м.п.</t>
  </si>
  <si>
    <t>кв.м</t>
  </si>
  <si>
    <t>С8</t>
  </si>
  <si>
    <t>МП18</t>
  </si>
  <si>
    <t>МП20</t>
  </si>
  <si>
    <t>НС35</t>
  </si>
  <si>
    <t>0,75*</t>
  </si>
  <si>
    <t>С44</t>
  </si>
  <si>
    <t>Н60</t>
  </si>
  <si>
    <t>Н75</t>
  </si>
  <si>
    <t>Марка профиля</t>
  </si>
  <si>
    <t xml:space="preserve">Ширина листа, мм  </t>
  </si>
  <si>
    <t xml:space="preserve">полезная </t>
  </si>
  <si>
    <t>С 10</t>
  </si>
  <si>
    <t>С 18</t>
  </si>
  <si>
    <t>С 21</t>
  </si>
  <si>
    <t>Н 80а</t>
  </si>
  <si>
    <t>Н 114</t>
  </si>
  <si>
    <t>До 5тн.</t>
  </si>
  <si>
    <t>От 5 до 20 тн.</t>
  </si>
  <si>
    <t>От 20 до 40 тн.</t>
  </si>
  <si>
    <t>м2 в  1тн</t>
  </si>
  <si>
    <t>Возможно изготовление плоского листа толщитной 1,5; 2,0 мм - минимальная партия 50 м.кв.</t>
  </si>
  <si>
    <t>Плоский лист</t>
  </si>
  <si>
    <t>Цены указаны в рублях, включая НДС</t>
  </si>
  <si>
    <t>Отпускается в квадратных метрах. Расчет ведется по габаритной ширине.</t>
  </si>
  <si>
    <t>100 руб./м.кв.</t>
  </si>
  <si>
    <t>При заказе плоского листа нестандартной длины объемом до 100 м.кв. цена увеличивается на 6 руб./м.кв.</t>
  </si>
  <si>
    <r>
      <t xml:space="preserve">Антиконденсатное покрытиеи 
</t>
    </r>
    <r>
      <rPr>
        <b/>
        <sz val="8"/>
        <rFont val="Arial"/>
        <family val="2"/>
      </rPr>
      <t>(гидроизоляционная пленка, наносится на внутреннюю сторону профлиста)</t>
    </r>
  </si>
  <si>
    <t>Вид профиля</t>
  </si>
  <si>
    <t>Толщина
листа, мм</t>
  </si>
  <si>
    <r>
      <t xml:space="preserve">Отпускные цены на </t>
    </r>
    <r>
      <rPr>
        <b/>
        <sz val="14"/>
        <color indexed="10"/>
        <rFont val="Arial Cyr"/>
        <family val="0"/>
      </rPr>
      <t>плоский лист и профнастил</t>
    </r>
    <r>
      <rPr>
        <b/>
        <sz val="14"/>
        <rFont val="Arial Cyr"/>
        <family val="0"/>
      </rPr>
      <t xml:space="preserve"> </t>
    </r>
    <r>
      <rPr>
        <b/>
        <sz val="14"/>
        <color indexed="10"/>
        <rFont val="Arial Cyr"/>
        <family val="0"/>
      </rPr>
      <t xml:space="preserve">оцинкованный </t>
    </r>
    <r>
      <rPr>
        <b/>
        <sz val="14"/>
        <rFont val="Arial Cyr"/>
        <family val="0"/>
      </rPr>
      <t>без лакокрасочного покрытия</t>
    </r>
  </si>
  <si>
    <t>Более 40 тн.</t>
  </si>
  <si>
    <r>
      <t>1. Продукция сертифицирована, производится по ГОСТ 24045-94, ТУ 67-452-82 и ТУ 5285-001-78334080-2006.</t>
    </r>
    <r>
      <rPr>
        <b/>
        <sz val="10"/>
        <rFont val="Arial"/>
        <family val="2"/>
      </rPr>
      <t xml:space="preserve">
2. Профнастил изготавливается длиной от 0,5 до 13м (С18 от 2 до 16 м), для профнастила НС35, С44, Н60, Н75, Н114 длиной до 16м. 
3. Плоский лист изготавливается длиной от 0,5 до 6 м.
</t>
    </r>
    <r>
      <rPr>
        <sz val="10"/>
        <rFont val="Arial"/>
        <family val="2"/>
      </rPr>
      <t>4. Срок изготовления заказа - от  3-х дней.
5. Срок хранения выполненного заказа - не более 7 дней.
6. При количестве длин более 5 (пяти) - цена увеличивается на 3%.
7. При объеме заказа менее 80 кв.м. срок изготовления остается открытым.</t>
    </r>
    <r>
      <rPr>
        <b/>
        <sz val="10"/>
        <rFont val="Arial"/>
        <family val="2"/>
      </rPr>
      <t xml:space="preserve">
8. По желанию заказчика изготавливаем доборные элементы.
</t>
    </r>
    <r>
      <rPr>
        <sz val="10"/>
        <rFont val="Arial"/>
        <family val="2"/>
      </rPr>
      <t>9. Комплектуем заказ крепежными элементами (саморезы, шайбы, заклёпки и др.)
10. Погрузка в открытые машины и ж/д вагоны производится бесплатно.
11. Упаковываются в пакеты до 10тн.  Максимальная загрузка вагона (с учетом комплектующих деталей) – 71 тонна. 
Полная загрузка вагона обеспечивается при длине 3, 6, 12 метров.</t>
    </r>
  </si>
  <si>
    <r>
      <t>Общество с ограниченной ответственностью «Центр по Строительству и Комплектации зданий»</t>
    </r>
    <r>
      <rPr>
        <sz val="10"/>
        <rFont val="Arial Cyr"/>
        <family val="0"/>
      </rPr>
      <t xml:space="preserve">
Россия, 620137, г. Екатеринбург, ул. Шефская, д. 1-Б, </t>
    </r>
    <r>
      <rPr>
        <b/>
        <sz val="10"/>
        <rFont val="Arial Cyr"/>
        <family val="0"/>
      </rPr>
      <t xml:space="preserve">тел./факс: (343) 345-01-08, 345-01-31
Cайт: </t>
    </r>
    <r>
      <rPr>
        <b/>
        <u val="single"/>
        <sz val="10"/>
        <color indexed="12"/>
        <rFont val="Arial Cyr"/>
        <family val="0"/>
      </rPr>
      <t>www.sendvichstroy.ru</t>
    </r>
    <r>
      <rPr>
        <b/>
        <sz val="10"/>
        <rFont val="Arial Cyr"/>
        <family val="0"/>
      </rPr>
      <t xml:space="preserve">,  Е-mail: </t>
    </r>
    <r>
      <rPr>
        <b/>
        <u val="single"/>
        <sz val="10"/>
        <color indexed="12"/>
        <rFont val="Arial Cyr"/>
        <family val="0"/>
      </rPr>
      <t>sendvichstroy@bk.ru</t>
    </r>
    <r>
      <rPr>
        <b/>
        <sz val="10"/>
        <rFont val="Arial Cyr"/>
        <family val="0"/>
      </rPr>
      <t>,</t>
    </r>
    <r>
      <rPr>
        <sz val="10"/>
        <rFont val="Arial Cyr"/>
        <family val="0"/>
      </rPr>
      <t xml:space="preserve"> ИНН / КПП  6673178542 / 667301001   ОКПО  85031203   </t>
    </r>
  </si>
  <si>
    <t>Прайс-лист действует с 25.11.13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</si>
</sst>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1">
    <font>
      <sz val="10"/>
      <name val="Arial Cyr"/>
      <family val="0"/>
    </font>
    <font>
      <b/>
      <sz val="11"/>
      <name val="Arial Cyr"/>
      <family val="0"/>
    </font>
    <font>
      <sz val="10"/>
      <name val="Courie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b/>
      <sz val="14"/>
      <color indexed="10"/>
      <name val="Arial Cyr"/>
      <family val="0"/>
    </font>
    <font>
      <b/>
      <sz val="9"/>
      <name val="Arial"/>
      <family val="2"/>
    </font>
    <font>
      <b/>
      <i/>
      <sz val="13"/>
      <name val="Arial Cyr"/>
      <family val="0"/>
    </font>
    <font>
      <b/>
      <sz val="15"/>
      <name val="Arial Cyr"/>
      <family val="0"/>
    </font>
    <font>
      <b/>
      <sz val="15"/>
      <color indexed="18"/>
      <name val="Arial Cyr"/>
      <family val="0"/>
    </font>
    <font>
      <b/>
      <u val="single"/>
      <sz val="15"/>
      <color indexed="18"/>
      <name val="Arial Cyr"/>
      <family val="0"/>
    </font>
    <font>
      <b/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double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 style="double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2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0" fillId="0" borderId="38" xfId="0" applyNumberForma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wrapText="1"/>
    </xf>
    <xf numFmtId="2" fontId="4" fillId="0" borderId="39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2" fontId="4" fillId="0" borderId="44" xfId="0" applyNumberFormat="1" applyFont="1" applyFill="1" applyBorder="1" applyAlignment="1">
      <alignment horizontal="center"/>
    </xf>
    <xf numFmtId="2" fontId="4" fillId="0" borderId="45" xfId="0" applyNumberFormat="1" applyFont="1" applyFill="1" applyBorder="1" applyAlignment="1">
      <alignment horizontal="center" wrapText="1"/>
    </xf>
    <xf numFmtId="2" fontId="4" fillId="0" borderId="46" xfId="0" applyNumberFormat="1" applyFont="1" applyFill="1" applyBorder="1" applyAlignment="1">
      <alignment horizontal="center" wrapText="1"/>
    </xf>
    <xf numFmtId="2" fontId="4" fillId="0" borderId="47" xfId="0" applyNumberFormat="1" applyFont="1" applyFill="1" applyBorder="1" applyAlignment="1">
      <alignment horizontal="center" wrapText="1"/>
    </xf>
    <xf numFmtId="2" fontId="4" fillId="0" borderId="48" xfId="0" applyNumberFormat="1" applyFont="1" applyFill="1" applyBorder="1" applyAlignment="1">
      <alignment horizontal="center" wrapText="1"/>
    </xf>
    <xf numFmtId="2" fontId="4" fillId="0" borderId="49" xfId="0" applyNumberFormat="1" applyFont="1" applyFill="1" applyBorder="1" applyAlignment="1">
      <alignment horizontal="center" wrapText="1"/>
    </xf>
    <xf numFmtId="2" fontId="4" fillId="0" borderId="50" xfId="0" applyNumberFormat="1" applyFont="1" applyFill="1" applyBorder="1" applyAlignment="1">
      <alignment horizontal="center"/>
    </xf>
    <xf numFmtId="2" fontId="4" fillId="0" borderId="51" xfId="0" applyNumberFormat="1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1" fontId="0" fillId="0" borderId="54" xfId="0" applyNumberFormat="1" applyFill="1" applyBorder="1" applyAlignment="1">
      <alignment horizontal="center" vertical="center"/>
    </xf>
    <xf numFmtId="1" fontId="0" fillId="0" borderId="55" xfId="0" applyNumberFormat="1" applyFill="1" applyBorder="1" applyAlignment="1">
      <alignment horizontal="center" vertical="center"/>
    </xf>
    <xf numFmtId="1" fontId="0" fillId="0" borderId="56" xfId="0" applyNumberForma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vertical="center" textRotation="90" wrapText="1"/>
    </xf>
    <xf numFmtId="0" fontId="15" fillId="0" borderId="9" xfId="0" applyFont="1" applyFill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left"/>
    </xf>
    <xf numFmtId="0" fontId="16" fillId="2" borderId="28" xfId="0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textRotation="90"/>
    </xf>
    <xf numFmtId="0" fontId="8" fillId="0" borderId="63" xfId="0" applyFont="1" applyFill="1" applyBorder="1" applyAlignment="1">
      <alignment horizontal="center" vertical="center" textRotation="90"/>
    </xf>
    <xf numFmtId="0" fontId="8" fillId="0" borderId="64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right"/>
    </xf>
    <xf numFmtId="0" fontId="8" fillId="0" borderId="62" xfId="0" applyFont="1" applyBorder="1" applyAlignment="1">
      <alignment horizontal="center" vertical="center" textRotation="90" wrapText="1"/>
    </xf>
    <xf numFmtId="0" fontId="8" fillId="0" borderId="64" xfId="0" applyFont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6.jpeg" /><Relationship Id="rId4" Type="http://schemas.openxmlformats.org/officeDocument/2006/relationships/image" Target="../media/image8.jpeg" /><Relationship Id="rId5" Type="http://schemas.openxmlformats.org/officeDocument/2006/relationships/image" Target="../media/image14.jpeg" /><Relationship Id="rId6" Type="http://schemas.openxmlformats.org/officeDocument/2006/relationships/image" Target="../media/image11.jpeg" /><Relationship Id="rId7" Type="http://schemas.openxmlformats.org/officeDocument/2006/relationships/image" Target="../media/image3.jpeg" /><Relationship Id="rId8" Type="http://schemas.openxmlformats.org/officeDocument/2006/relationships/image" Target="../media/image5.jpeg" /><Relationship Id="rId9" Type="http://schemas.openxmlformats.org/officeDocument/2006/relationships/image" Target="../media/image12.jpeg" /><Relationship Id="rId10" Type="http://schemas.openxmlformats.org/officeDocument/2006/relationships/image" Target="../media/image10.jpeg" /><Relationship Id="rId11" Type="http://schemas.openxmlformats.org/officeDocument/2006/relationships/image" Target="../media/image13.jpeg" /><Relationship Id="rId12" Type="http://schemas.openxmlformats.org/officeDocument/2006/relationships/image" Target="../media/image7.jpeg" /><Relationship Id="rId13" Type="http://schemas.openxmlformats.org/officeDocument/2006/relationships/image" Target="../media/image9.jpeg" /><Relationship Id="rId1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5</xdr:row>
      <xdr:rowOff>47625</xdr:rowOff>
    </xdr:from>
    <xdr:to>
      <xdr:col>16</xdr:col>
      <xdr:colOff>0</xdr:colOff>
      <xdr:row>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724025"/>
          <a:ext cx="3857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9</xdr:row>
      <xdr:rowOff>95250</xdr:rowOff>
    </xdr:from>
    <xdr:to>
      <xdr:col>15</xdr:col>
      <xdr:colOff>1085850</xdr:colOff>
      <xdr:row>13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438400"/>
          <a:ext cx="3800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15</xdr:row>
      <xdr:rowOff>76200</xdr:rowOff>
    </xdr:from>
    <xdr:to>
      <xdr:col>15</xdr:col>
      <xdr:colOff>1085850</xdr:colOff>
      <xdr:row>19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3409950"/>
          <a:ext cx="3781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20</xdr:row>
      <xdr:rowOff>95250</xdr:rowOff>
    </xdr:from>
    <xdr:to>
      <xdr:col>15</xdr:col>
      <xdr:colOff>1095375</xdr:colOff>
      <xdr:row>24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4248150"/>
          <a:ext cx="3810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24</xdr:row>
      <xdr:rowOff>47625</xdr:rowOff>
    </xdr:from>
    <xdr:to>
      <xdr:col>15</xdr:col>
      <xdr:colOff>1114425</xdr:colOff>
      <xdr:row>30</xdr:row>
      <xdr:rowOff>161925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82100" y="4867275"/>
          <a:ext cx="3838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31</xdr:row>
      <xdr:rowOff>152400</xdr:rowOff>
    </xdr:from>
    <xdr:to>
      <xdr:col>15</xdr:col>
      <xdr:colOff>1123950</xdr:colOff>
      <xdr:row>36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10675" y="6143625"/>
          <a:ext cx="381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38</xdr:row>
      <xdr:rowOff>66675</xdr:rowOff>
    </xdr:from>
    <xdr:to>
      <xdr:col>15</xdr:col>
      <xdr:colOff>1066800</xdr:colOff>
      <xdr:row>43</xdr:row>
      <xdr:rowOff>114300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91625" y="7200900"/>
          <a:ext cx="3781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45</xdr:row>
      <xdr:rowOff>66675</xdr:rowOff>
    </xdr:from>
    <xdr:to>
      <xdr:col>15</xdr:col>
      <xdr:colOff>1123950</xdr:colOff>
      <xdr:row>50</xdr:row>
      <xdr:rowOff>19050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20200" y="8353425"/>
          <a:ext cx="3810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52</xdr:row>
      <xdr:rowOff>19050</xdr:rowOff>
    </xdr:from>
    <xdr:to>
      <xdr:col>15</xdr:col>
      <xdr:colOff>1085850</xdr:colOff>
      <xdr:row>56</xdr:row>
      <xdr:rowOff>152400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29725" y="9467850"/>
          <a:ext cx="3762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57</xdr:row>
      <xdr:rowOff>57150</xdr:rowOff>
    </xdr:from>
    <xdr:to>
      <xdr:col>15</xdr:col>
      <xdr:colOff>1057275</xdr:colOff>
      <xdr:row>62</xdr:row>
      <xdr:rowOff>28575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10675" y="10315575"/>
          <a:ext cx="3752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62</xdr:row>
      <xdr:rowOff>76200</xdr:rowOff>
    </xdr:from>
    <xdr:to>
      <xdr:col>15</xdr:col>
      <xdr:colOff>1123950</xdr:colOff>
      <xdr:row>67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10675" y="11163300"/>
          <a:ext cx="381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67</xdr:row>
      <xdr:rowOff>9525</xdr:rowOff>
    </xdr:from>
    <xdr:to>
      <xdr:col>15</xdr:col>
      <xdr:colOff>1133475</xdr:colOff>
      <xdr:row>73</xdr:row>
      <xdr:rowOff>123825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220200" y="12011025"/>
          <a:ext cx="381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73</xdr:row>
      <xdr:rowOff>123825</xdr:rowOff>
    </xdr:from>
    <xdr:to>
      <xdr:col>15</xdr:col>
      <xdr:colOff>1085850</xdr:colOff>
      <xdr:row>79</xdr:row>
      <xdr:rowOff>133350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20200" y="13115925"/>
          <a:ext cx="3771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0"/>
          <a:ext cx="1438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228600</xdr:colOff>
      <xdr:row>88</xdr:row>
      <xdr:rowOff>847725</xdr:rowOff>
    </xdr:from>
    <xdr:ext cx="4305300" cy="1162050"/>
    <xdr:sp>
      <xdr:nvSpPr>
        <xdr:cNvPr id="15" name="TextBox 16"/>
        <xdr:cNvSpPr txBox="1">
          <a:spLocks noChangeArrowheads="1"/>
        </xdr:cNvSpPr>
      </xdr:nvSpPr>
      <xdr:spPr>
        <a:xfrm>
          <a:off x="8677275" y="16573500"/>
          <a:ext cx="4305300" cy="1162050"/>
        </a:xfrm>
        <a:prstGeom prst="rect">
          <a:avLst/>
        </a:prstGeom>
        <a:solidFill>
          <a:srgbClr val="FFFFCC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1" i="0" u="none" baseline="0">
              <a:latin typeface="Arial Cyr"/>
              <a:ea typeface="Arial Cyr"/>
              <a:cs typeface="Arial Cyr"/>
            </a:rPr>
            <a:t>Сделать заказ можно по телефону: 
</a:t>
          </a:r>
          <a:r>
            <a:rPr lang="en-US" cap="none" sz="15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(343) 345-01-08, 345-01-31 </a:t>
          </a:r>
          <a:r>
            <a:rPr lang="en-US" cap="none" sz="1500" b="1" i="0" u="none" baseline="0">
              <a:latin typeface="Arial Cyr"/>
              <a:ea typeface="Arial Cyr"/>
              <a:cs typeface="Arial Cyr"/>
            </a:rPr>
            <a:t>или прислать заявку на электроный адрес</a:t>
          </a:r>
          <a:r>
            <a:rPr lang="en-US" cap="none" sz="15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500" b="1" i="0" u="sng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sendvichstroy@bk.ru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view="pageBreakPreview" zoomScaleNormal="130" zoomScaleSheetLayoutView="100" workbookViewId="0" topLeftCell="A1">
      <selection activeCell="J72" sqref="J72"/>
    </sheetView>
  </sheetViews>
  <sheetFormatPr defaultColWidth="9.00390625" defaultRowHeight="12.75"/>
  <cols>
    <col min="1" max="1" width="10.125" style="2" customWidth="1"/>
    <col min="2" max="2" width="9.375" style="0" customWidth="1"/>
    <col min="3" max="3" width="9.00390625" style="0" customWidth="1"/>
    <col min="4" max="4" width="11.00390625" style="2" customWidth="1"/>
    <col min="5" max="5" width="8.25390625" style="0" customWidth="1"/>
    <col min="6" max="6" width="8.125" style="0" customWidth="1"/>
    <col min="7" max="7" width="12.25390625" style="0" customWidth="1"/>
    <col min="8" max="8" width="14.00390625" style="0" customWidth="1"/>
    <col min="9" max="9" width="14.125" style="0" customWidth="1"/>
    <col min="10" max="10" width="14.625" style="0" customWidth="1"/>
    <col min="11" max="11" width="9.375" style="0" customWidth="1"/>
    <col min="16" max="17" width="15.00390625" style="0" customWidth="1"/>
  </cols>
  <sheetData>
    <row r="1" spans="1:18" ht="56.25" customHeight="1">
      <c r="A1" s="29"/>
      <c r="B1" s="29"/>
      <c r="C1" s="34"/>
      <c r="D1" s="190" t="s">
        <v>37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59"/>
      <c r="R1" s="29"/>
    </row>
    <row r="2" spans="1:18" ht="20.25" customHeight="1">
      <c r="A2" s="193" t="s">
        <v>34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1"/>
      <c r="R2" s="1"/>
    </row>
    <row r="3" spans="1:18" ht="16.5" customHeight="1" thickBot="1">
      <c r="A3" s="133" t="s">
        <v>27</v>
      </c>
      <c r="B3" s="133"/>
      <c r="C3" s="133"/>
      <c r="D3" s="133"/>
      <c r="E3" s="133"/>
      <c r="F3" s="133"/>
      <c r="G3" s="33"/>
      <c r="H3" s="192"/>
      <c r="I3" s="192"/>
      <c r="J3" s="192"/>
      <c r="K3" s="192"/>
      <c r="L3" s="134" t="s">
        <v>38</v>
      </c>
      <c r="M3" s="134"/>
      <c r="N3" s="134"/>
      <c r="O3" s="134"/>
      <c r="P3" s="134"/>
      <c r="Q3" s="62"/>
      <c r="R3" s="1"/>
    </row>
    <row r="4" spans="1:17" s="2" customFormat="1" ht="13.5" customHeight="1" thickTop="1">
      <c r="A4" s="132" t="s">
        <v>13</v>
      </c>
      <c r="B4" s="194" t="s">
        <v>14</v>
      </c>
      <c r="C4" s="195"/>
      <c r="D4" s="127" t="s">
        <v>33</v>
      </c>
      <c r="E4" s="143" t="s">
        <v>0</v>
      </c>
      <c r="F4" s="144"/>
      <c r="G4" s="4" t="s">
        <v>21</v>
      </c>
      <c r="H4" s="10" t="s">
        <v>22</v>
      </c>
      <c r="I4" s="10" t="s">
        <v>23</v>
      </c>
      <c r="J4" s="8" t="s">
        <v>35</v>
      </c>
      <c r="K4" s="178" t="s">
        <v>24</v>
      </c>
      <c r="L4" s="140" t="s">
        <v>32</v>
      </c>
      <c r="M4" s="141"/>
      <c r="N4" s="141"/>
      <c r="O4" s="141"/>
      <c r="P4" s="142"/>
      <c r="Q4" s="63"/>
    </row>
    <row r="5" spans="1:17" s="2" customFormat="1" ht="25.5" customHeight="1" thickBot="1">
      <c r="A5" s="126"/>
      <c r="B5" s="14" t="s">
        <v>1</v>
      </c>
      <c r="C5" s="15" t="s">
        <v>15</v>
      </c>
      <c r="D5" s="128"/>
      <c r="E5" s="45" t="s">
        <v>2</v>
      </c>
      <c r="F5" s="44" t="s">
        <v>3</v>
      </c>
      <c r="G5" s="45" t="s">
        <v>4</v>
      </c>
      <c r="H5" s="46" t="s">
        <v>4</v>
      </c>
      <c r="I5" s="46" t="s">
        <v>4</v>
      </c>
      <c r="J5" s="44" t="s">
        <v>4</v>
      </c>
      <c r="K5" s="179"/>
      <c r="L5" s="129"/>
      <c r="M5" s="130"/>
      <c r="N5" s="130"/>
      <c r="O5" s="130"/>
      <c r="P5" s="131"/>
      <c r="Q5" s="63"/>
    </row>
    <row r="6" spans="1:17" ht="13.5" thickTop="1">
      <c r="A6" s="167" t="s">
        <v>5</v>
      </c>
      <c r="B6" s="169">
        <v>1200</v>
      </c>
      <c r="C6" s="171">
        <v>1150</v>
      </c>
      <c r="D6" s="11">
        <v>0.5</v>
      </c>
      <c r="E6" s="26">
        <v>4.5</v>
      </c>
      <c r="F6" s="25">
        <v>5.4</v>
      </c>
      <c r="G6" s="65">
        <f>I6+10</f>
        <v>157.58</v>
      </c>
      <c r="H6" s="66">
        <f>I6+5.2</f>
        <v>152.78</v>
      </c>
      <c r="I6" s="66">
        <v>147.58</v>
      </c>
      <c r="J6" s="67">
        <f>I6-6.1</f>
        <v>141.48000000000002</v>
      </c>
      <c r="K6" s="68">
        <f aca="true" t="shared" si="0" ref="K6:K37">1000/E6</f>
        <v>222.22222222222223</v>
      </c>
      <c r="L6" s="137"/>
      <c r="M6" s="138"/>
      <c r="N6" s="138"/>
      <c r="O6" s="138"/>
      <c r="P6" s="139"/>
      <c r="Q6" s="61"/>
    </row>
    <row r="7" spans="1:17" ht="12.75">
      <c r="A7" s="146"/>
      <c r="B7" s="149"/>
      <c r="C7" s="155"/>
      <c r="D7" s="12">
        <v>0.55</v>
      </c>
      <c r="E7" s="21">
        <v>4.917</v>
      </c>
      <c r="F7" s="18">
        <v>5.9</v>
      </c>
      <c r="G7" s="69">
        <f aca="true" t="shared" si="1" ref="G7:G39">H7+10</f>
        <v>192.31</v>
      </c>
      <c r="H7" s="47">
        <f>I7+5.2</f>
        <v>182.31</v>
      </c>
      <c r="I7" s="47">
        <v>177.11</v>
      </c>
      <c r="J7" s="54">
        <f>I7-6.1</f>
        <v>171.01000000000002</v>
      </c>
      <c r="K7" s="55">
        <f t="shared" si="0"/>
        <v>203.3760423022168</v>
      </c>
      <c r="L7" s="137"/>
      <c r="M7" s="138"/>
      <c r="N7" s="138"/>
      <c r="O7" s="138"/>
      <c r="P7" s="139"/>
      <c r="Q7" s="61"/>
    </row>
    <row r="8" spans="1:17" ht="12.75">
      <c r="A8" s="146"/>
      <c r="B8" s="149"/>
      <c r="C8" s="155"/>
      <c r="D8" s="12">
        <v>0.65</v>
      </c>
      <c r="E8" s="21">
        <v>5.75</v>
      </c>
      <c r="F8" s="18">
        <v>6.9</v>
      </c>
      <c r="G8" s="69">
        <f t="shared" si="1"/>
        <v>221.08999999999997</v>
      </c>
      <c r="H8" s="47">
        <f>I8+5.2</f>
        <v>211.08999999999997</v>
      </c>
      <c r="I8" s="47">
        <v>205.89</v>
      </c>
      <c r="J8" s="54">
        <f>I8-6.1</f>
        <v>199.79</v>
      </c>
      <c r="K8" s="55">
        <f t="shared" si="0"/>
        <v>173.91304347826087</v>
      </c>
      <c r="L8" s="137"/>
      <c r="M8" s="138"/>
      <c r="N8" s="138"/>
      <c r="O8" s="138"/>
      <c r="P8" s="139"/>
      <c r="Q8" s="61"/>
    </row>
    <row r="9" spans="1:17" ht="13.5" thickBot="1">
      <c r="A9" s="168"/>
      <c r="B9" s="170"/>
      <c r="C9" s="172"/>
      <c r="D9" s="17">
        <v>0.7</v>
      </c>
      <c r="E9" s="23">
        <v>6.167</v>
      </c>
      <c r="F9" s="22">
        <v>7.4</v>
      </c>
      <c r="G9" s="70">
        <f t="shared" si="1"/>
        <v>234.01999999999998</v>
      </c>
      <c r="H9" s="71">
        <f>I9+5.2</f>
        <v>224.01999999999998</v>
      </c>
      <c r="I9" s="71">
        <v>218.82</v>
      </c>
      <c r="J9" s="72">
        <f>I9-6.1</f>
        <v>212.72</v>
      </c>
      <c r="K9" s="73">
        <f t="shared" si="0"/>
        <v>162.15339711366954</v>
      </c>
      <c r="L9" s="137"/>
      <c r="M9" s="138"/>
      <c r="N9" s="138"/>
      <c r="O9" s="138"/>
      <c r="P9" s="139"/>
      <c r="Q9" s="61"/>
    </row>
    <row r="10" spans="1:17" ht="13.5" thickTop="1">
      <c r="A10" s="180" t="s">
        <v>16</v>
      </c>
      <c r="B10" s="183">
        <v>1150</v>
      </c>
      <c r="C10" s="157">
        <v>1100</v>
      </c>
      <c r="D10" s="74">
        <v>0.4</v>
      </c>
      <c r="E10" s="75">
        <v>3.63</v>
      </c>
      <c r="F10" s="76"/>
      <c r="G10" s="96">
        <f t="shared" si="1"/>
        <v>166.06</v>
      </c>
      <c r="H10" s="107">
        <v>156.06</v>
      </c>
      <c r="I10" s="101">
        <f aca="true" t="shared" si="2" ref="I10:I21">H10-6.9</f>
        <v>149.16</v>
      </c>
      <c r="J10" s="67">
        <f aca="true" t="shared" si="3" ref="J10:J21">I10-8.11</f>
        <v>141.05</v>
      </c>
      <c r="K10" s="68">
        <f t="shared" si="0"/>
        <v>275.4820936639118</v>
      </c>
      <c r="L10" s="137"/>
      <c r="M10" s="138"/>
      <c r="N10" s="138"/>
      <c r="O10" s="138"/>
      <c r="P10" s="139"/>
      <c r="Q10" s="61"/>
    </row>
    <row r="11" spans="1:17" ht="12.75">
      <c r="A11" s="181"/>
      <c r="B11" s="184"/>
      <c r="C11" s="186"/>
      <c r="D11" s="77">
        <v>0.45</v>
      </c>
      <c r="E11" s="78">
        <v>4.12</v>
      </c>
      <c r="F11" s="79">
        <v>4.9</v>
      </c>
      <c r="G11" s="97">
        <f t="shared" si="1"/>
        <v>176.56</v>
      </c>
      <c r="H11" s="105">
        <v>166.56</v>
      </c>
      <c r="I11" s="49">
        <f t="shared" si="2"/>
        <v>159.66</v>
      </c>
      <c r="J11" s="54">
        <f t="shared" si="3"/>
        <v>151.55</v>
      </c>
      <c r="K11" s="55">
        <f t="shared" si="0"/>
        <v>242.71844660194174</v>
      </c>
      <c r="L11" s="137"/>
      <c r="M11" s="138"/>
      <c r="N11" s="138"/>
      <c r="O11" s="138"/>
      <c r="P11" s="139"/>
      <c r="Q11" s="61"/>
    </row>
    <row r="12" spans="1:17" ht="12.75">
      <c r="A12" s="181"/>
      <c r="B12" s="184"/>
      <c r="C12" s="186"/>
      <c r="D12" s="12">
        <v>0.5</v>
      </c>
      <c r="E12" s="21">
        <v>4.6</v>
      </c>
      <c r="F12" s="18">
        <v>5.4</v>
      </c>
      <c r="G12" s="97">
        <f t="shared" si="1"/>
        <v>189.97</v>
      </c>
      <c r="H12" s="105">
        <v>179.97</v>
      </c>
      <c r="I12" s="49">
        <f t="shared" si="2"/>
        <v>173.07</v>
      </c>
      <c r="J12" s="54">
        <f t="shared" si="3"/>
        <v>164.95999999999998</v>
      </c>
      <c r="K12" s="55">
        <f t="shared" si="0"/>
        <v>217.3913043478261</v>
      </c>
      <c r="L12" s="137"/>
      <c r="M12" s="138"/>
      <c r="N12" s="138"/>
      <c r="O12" s="138"/>
      <c r="P12" s="139"/>
      <c r="Q12" s="61"/>
    </row>
    <row r="13" spans="1:17" ht="12.75">
      <c r="A13" s="181"/>
      <c r="B13" s="184"/>
      <c r="C13" s="186"/>
      <c r="D13" s="12">
        <v>0.6</v>
      </c>
      <c r="E13" s="21">
        <v>5.83</v>
      </c>
      <c r="F13" s="18">
        <v>6.4</v>
      </c>
      <c r="G13" s="97">
        <f t="shared" si="1"/>
        <v>224.13</v>
      </c>
      <c r="H13" s="108">
        <v>214.13</v>
      </c>
      <c r="I13" s="49">
        <f t="shared" si="2"/>
        <v>207.23</v>
      </c>
      <c r="J13" s="54">
        <f t="shared" si="3"/>
        <v>199.12</v>
      </c>
      <c r="K13" s="55">
        <f t="shared" si="0"/>
        <v>171.52658662092625</v>
      </c>
      <c r="L13" s="137"/>
      <c r="M13" s="138"/>
      <c r="N13" s="138"/>
      <c r="O13" s="138"/>
      <c r="P13" s="139"/>
      <c r="Q13" s="61"/>
    </row>
    <row r="14" spans="1:17" ht="12.75">
      <c r="A14" s="181"/>
      <c r="B14" s="184"/>
      <c r="C14" s="186"/>
      <c r="D14" s="12">
        <v>0.7</v>
      </c>
      <c r="E14" s="21">
        <v>6.33</v>
      </c>
      <c r="F14" s="18">
        <v>7.4</v>
      </c>
      <c r="G14" s="97">
        <f t="shared" si="1"/>
        <v>252.03</v>
      </c>
      <c r="H14" s="105">
        <v>242.03</v>
      </c>
      <c r="I14" s="49">
        <f t="shared" si="2"/>
        <v>235.13</v>
      </c>
      <c r="J14" s="54">
        <f t="shared" si="3"/>
        <v>227.01999999999998</v>
      </c>
      <c r="K14" s="55">
        <f t="shared" si="0"/>
        <v>157.9778830963665</v>
      </c>
      <c r="L14" s="137"/>
      <c r="M14" s="138"/>
      <c r="N14" s="138"/>
      <c r="O14" s="138"/>
      <c r="P14" s="139"/>
      <c r="Q14" s="61"/>
    </row>
    <row r="15" spans="1:17" ht="13.5" thickBot="1">
      <c r="A15" s="182"/>
      <c r="B15" s="185"/>
      <c r="C15" s="187"/>
      <c r="D15" s="13">
        <v>0.8</v>
      </c>
      <c r="E15" s="27">
        <v>7.64</v>
      </c>
      <c r="F15" s="19">
        <v>8.4</v>
      </c>
      <c r="G15" s="98">
        <f t="shared" si="1"/>
        <v>275.78</v>
      </c>
      <c r="H15" s="106">
        <v>265.78</v>
      </c>
      <c r="I15" s="102">
        <f t="shared" si="2"/>
        <v>258.88</v>
      </c>
      <c r="J15" s="57">
        <f t="shared" si="3"/>
        <v>250.76999999999998</v>
      </c>
      <c r="K15" s="58">
        <f t="shared" si="0"/>
        <v>130.89005235602096</v>
      </c>
      <c r="L15" s="137"/>
      <c r="M15" s="138"/>
      <c r="N15" s="138"/>
      <c r="O15" s="138"/>
      <c r="P15" s="139"/>
      <c r="Q15" s="61"/>
    </row>
    <row r="16" spans="1:17" ht="13.5" thickTop="1">
      <c r="A16" s="167" t="s">
        <v>17</v>
      </c>
      <c r="B16" s="169">
        <v>1023</v>
      </c>
      <c r="C16" s="188">
        <v>1000</v>
      </c>
      <c r="D16" s="11">
        <v>0.4</v>
      </c>
      <c r="E16" s="20">
        <v>4.4</v>
      </c>
      <c r="F16" s="16"/>
      <c r="G16" s="99">
        <f t="shared" si="1"/>
        <v>183.85</v>
      </c>
      <c r="H16" s="107">
        <v>173.85</v>
      </c>
      <c r="I16" s="103">
        <f t="shared" si="2"/>
        <v>166.95</v>
      </c>
      <c r="J16" s="82">
        <f t="shared" si="3"/>
        <v>158.83999999999997</v>
      </c>
      <c r="K16" s="83">
        <f t="shared" si="0"/>
        <v>227.27272727272725</v>
      </c>
      <c r="L16" s="137"/>
      <c r="M16" s="138"/>
      <c r="N16" s="138"/>
      <c r="O16" s="138"/>
      <c r="P16" s="139"/>
      <c r="Q16" s="61"/>
    </row>
    <row r="17" spans="1:17" ht="12.75">
      <c r="A17" s="146"/>
      <c r="B17" s="149"/>
      <c r="C17" s="186"/>
      <c r="D17" s="12">
        <v>0.45</v>
      </c>
      <c r="E17" s="21">
        <v>4.79</v>
      </c>
      <c r="F17" s="18"/>
      <c r="G17" s="97">
        <f t="shared" si="1"/>
        <v>195.66</v>
      </c>
      <c r="H17" s="108">
        <v>185.66</v>
      </c>
      <c r="I17" s="49">
        <f t="shared" si="2"/>
        <v>178.76</v>
      </c>
      <c r="J17" s="54">
        <f t="shared" si="3"/>
        <v>170.64999999999998</v>
      </c>
      <c r="K17" s="55">
        <f t="shared" si="0"/>
        <v>208.76826722338205</v>
      </c>
      <c r="L17" s="137"/>
      <c r="M17" s="138"/>
      <c r="N17" s="138"/>
      <c r="O17" s="138"/>
      <c r="P17" s="139"/>
      <c r="Q17" s="61"/>
    </row>
    <row r="18" spans="1:17" ht="12.75">
      <c r="A18" s="146"/>
      <c r="B18" s="149"/>
      <c r="C18" s="186"/>
      <c r="D18" s="12">
        <v>0.5</v>
      </c>
      <c r="E18" s="21">
        <v>5.18</v>
      </c>
      <c r="F18" s="18">
        <v>5.4</v>
      </c>
      <c r="G18" s="97">
        <f t="shared" si="1"/>
        <v>210.74</v>
      </c>
      <c r="H18" s="108">
        <v>200.74</v>
      </c>
      <c r="I18" s="49">
        <f t="shared" si="2"/>
        <v>193.84</v>
      </c>
      <c r="J18" s="54">
        <f t="shared" si="3"/>
        <v>185.73000000000002</v>
      </c>
      <c r="K18" s="55">
        <f t="shared" si="0"/>
        <v>193.05019305019306</v>
      </c>
      <c r="L18" s="137"/>
      <c r="M18" s="138"/>
      <c r="N18" s="138"/>
      <c r="O18" s="138"/>
      <c r="P18" s="139"/>
      <c r="Q18" s="61"/>
    </row>
    <row r="19" spans="1:17" ht="12.75">
      <c r="A19" s="146"/>
      <c r="B19" s="149"/>
      <c r="C19" s="186"/>
      <c r="D19" s="12">
        <v>0.6</v>
      </c>
      <c r="E19" s="21">
        <v>5.57</v>
      </c>
      <c r="F19" s="18">
        <v>6.4</v>
      </c>
      <c r="G19" s="97">
        <f t="shared" si="1"/>
        <v>249.14</v>
      </c>
      <c r="H19" s="108">
        <v>239.14</v>
      </c>
      <c r="I19" s="49">
        <f t="shared" si="2"/>
        <v>232.23999999999998</v>
      </c>
      <c r="J19" s="54">
        <f t="shared" si="3"/>
        <v>224.13</v>
      </c>
      <c r="K19" s="55">
        <f t="shared" si="0"/>
        <v>179.53321364452424</v>
      </c>
      <c r="L19" s="137"/>
      <c r="M19" s="138"/>
      <c r="N19" s="138"/>
      <c r="O19" s="138"/>
      <c r="P19" s="139"/>
      <c r="Q19" s="61"/>
    </row>
    <row r="20" spans="1:17" ht="12.75">
      <c r="A20" s="146"/>
      <c r="B20" s="149"/>
      <c r="C20" s="186"/>
      <c r="D20" s="12">
        <v>0.7</v>
      </c>
      <c r="E20" s="21">
        <v>7.13</v>
      </c>
      <c r="F20" s="18">
        <v>7.4</v>
      </c>
      <c r="G20" s="97">
        <f t="shared" si="1"/>
        <v>280.5</v>
      </c>
      <c r="H20" s="108">
        <v>270.5</v>
      </c>
      <c r="I20" s="49">
        <f t="shared" si="2"/>
        <v>263.6</v>
      </c>
      <c r="J20" s="54">
        <f t="shared" si="3"/>
        <v>255.49</v>
      </c>
      <c r="K20" s="55">
        <f t="shared" si="0"/>
        <v>140.25245441795232</v>
      </c>
      <c r="L20" s="137"/>
      <c r="M20" s="138"/>
      <c r="N20" s="138"/>
      <c r="O20" s="138"/>
      <c r="P20" s="139"/>
      <c r="Q20" s="61"/>
    </row>
    <row r="21" spans="1:17" ht="13.5" thickBot="1">
      <c r="A21" s="168"/>
      <c r="B21" s="170"/>
      <c r="C21" s="189"/>
      <c r="D21" s="17">
        <v>0.8</v>
      </c>
      <c r="E21" s="23">
        <v>8.11</v>
      </c>
      <c r="F21" s="22">
        <v>8.4</v>
      </c>
      <c r="G21" s="100">
        <f t="shared" si="1"/>
        <v>307.19</v>
      </c>
      <c r="H21" s="106">
        <v>297.19</v>
      </c>
      <c r="I21" s="104">
        <f t="shared" si="2"/>
        <v>290.29</v>
      </c>
      <c r="J21" s="72">
        <f t="shared" si="3"/>
        <v>282.18</v>
      </c>
      <c r="K21" s="73">
        <f t="shared" si="0"/>
        <v>123.30456226880395</v>
      </c>
      <c r="L21" s="137"/>
      <c r="M21" s="138"/>
      <c r="N21" s="138"/>
      <c r="O21" s="138"/>
      <c r="P21" s="139"/>
      <c r="Q21" s="61"/>
    </row>
    <row r="22" spans="1:17" ht="13.5" thickTop="1">
      <c r="A22" s="145" t="s">
        <v>6</v>
      </c>
      <c r="B22" s="148">
        <v>1150</v>
      </c>
      <c r="C22" s="154">
        <v>1100</v>
      </c>
      <c r="D22" s="24">
        <v>0.5</v>
      </c>
      <c r="E22" s="26">
        <v>4.696</v>
      </c>
      <c r="F22" s="25">
        <v>5.4</v>
      </c>
      <c r="G22" s="65">
        <f t="shared" si="1"/>
        <v>169.2</v>
      </c>
      <c r="H22" s="66">
        <f aca="true" t="shared" si="4" ref="H22:H30">I22+5.2</f>
        <v>159.2</v>
      </c>
      <c r="I22" s="66">
        <v>154</v>
      </c>
      <c r="J22" s="67">
        <f aca="true" t="shared" si="5" ref="J22:J30">I22-6.1</f>
        <v>147.9</v>
      </c>
      <c r="K22" s="68">
        <f t="shared" si="0"/>
        <v>212.94718909710394</v>
      </c>
      <c r="L22" s="137"/>
      <c r="M22" s="138"/>
      <c r="N22" s="138"/>
      <c r="O22" s="138"/>
      <c r="P22" s="139"/>
      <c r="Q22" s="61"/>
    </row>
    <row r="23" spans="1:17" ht="12.75">
      <c r="A23" s="146"/>
      <c r="B23" s="149"/>
      <c r="C23" s="155"/>
      <c r="D23" s="12">
        <v>0.55</v>
      </c>
      <c r="E23" s="21">
        <v>5.13</v>
      </c>
      <c r="F23" s="18">
        <v>5.9</v>
      </c>
      <c r="G23" s="69">
        <f t="shared" si="1"/>
        <v>200.01</v>
      </c>
      <c r="H23" s="47">
        <f t="shared" si="4"/>
        <v>190.01</v>
      </c>
      <c r="I23" s="47">
        <v>184.81</v>
      </c>
      <c r="J23" s="54">
        <f t="shared" si="5"/>
        <v>178.71</v>
      </c>
      <c r="K23" s="55">
        <f t="shared" si="0"/>
        <v>194.9317738791423</v>
      </c>
      <c r="L23" s="137"/>
      <c r="M23" s="138"/>
      <c r="N23" s="138"/>
      <c r="O23" s="138"/>
      <c r="P23" s="139"/>
      <c r="Q23" s="61"/>
    </row>
    <row r="24" spans="1:17" ht="12.75">
      <c r="A24" s="146"/>
      <c r="B24" s="149"/>
      <c r="C24" s="155"/>
      <c r="D24" s="12">
        <v>0.65</v>
      </c>
      <c r="E24" s="21">
        <v>5.75</v>
      </c>
      <c r="F24" s="18">
        <v>6.9</v>
      </c>
      <c r="G24" s="69">
        <f t="shared" si="1"/>
        <v>230.04</v>
      </c>
      <c r="H24" s="47">
        <f t="shared" si="4"/>
        <v>220.04</v>
      </c>
      <c r="I24" s="47">
        <v>214.84</v>
      </c>
      <c r="J24" s="54">
        <f t="shared" si="5"/>
        <v>208.74</v>
      </c>
      <c r="K24" s="55">
        <f t="shared" si="0"/>
        <v>173.91304347826087</v>
      </c>
      <c r="L24" s="137"/>
      <c r="M24" s="138"/>
      <c r="N24" s="138"/>
      <c r="O24" s="138"/>
      <c r="P24" s="139"/>
      <c r="Q24" s="61"/>
    </row>
    <row r="25" spans="1:17" ht="13.5" thickBot="1">
      <c r="A25" s="147"/>
      <c r="B25" s="150"/>
      <c r="C25" s="156"/>
      <c r="D25" s="13">
        <v>0.7</v>
      </c>
      <c r="E25" s="27">
        <v>6.435</v>
      </c>
      <c r="F25" s="19">
        <v>7.4</v>
      </c>
      <c r="G25" s="84">
        <f t="shared" si="1"/>
        <v>243.53</v>
      </c>
      <c r="H25" s="50">
        <f t="shared" si="4"/>
        <v>233.53</v>
      </c>
      <c r="I25" s="50">
        <v>228.33</v>
      </c>
      <c r="J25" s="57">
        <f t="shared" si="5"/>
        <v>222.23000000000002</v>
      </c>
      <c r="K25" s="58">
        <f t="shared" si="0"/>
        <v>155.4001554001554</v>
      </c>
      <c r="L25" s="137"/>
      <c r="M25" s="138"/>
      <c r="N25" s="138"/>
      <c r="O25" s="138"/>
      <c r="P25" s="139"/>
      <c r="Q25" s="61"/>
    </row>
    <row r="26" spans="1:17" ht="13.5" thickTop="1">
      <c r="A26" s="167" t="s">
        <v>7</v>
      </c>
      <c r="B26" s="169">
        <v>1150</v>
      </c>
      <c r="C26" s="171">
        <v>1100</v>
      </c>
      <c r="D26" s="11">
        <v>0.5</v>
      </c>
      <c r="E26" s="20">
        <v>4.696</v>
      </c>
      <c r="F26" s="16">
        <v>5.4</v>
      </c>
      <c r="G26" s="65">
        <f t="shared" si="1"/>
        <v>169.2</v>
      </c>
      <c r="H26" s="66">
        <f t="shared" si="4"/>
        <v>159.2</v>
      </c>
      <c r="I26" s="66">
        <v>154</v>
      </c>
      <c r="J26" s="67">
        <f t="shared" si="5"/>
        <v>147.9</v>
      </c>
      <c r="K26" s="83">
        <f t="shared" si="0"/>
        <v>212.94718909710394</v>
      </c>
      <c r="L26" s="137"/>
      <c r="M26" s="138"/>
      <c r="N26" s="138"/>
      <c r="O26" s="138"/>
      <c r="P26" s="139"/>
      <c r="Q26" s="61"/>
    </row>
    <row r="27" spans="1:17" ht="12.75">
      <c r="A27" s="146"/>
      <c r="B27" s="149"/>
      <c r="C27" s="155"/>
      <c r="D27" s="12">
        <v>0.55</v>
      </c>
      <c r="E27" s="21">
        <v>5.13</v>
      </c>
      <c r="F27" s="18">
        <v>5.9</v>
      </c>
      <c r="G27" s="69">
        <f t="shared" si="1"/>
        <v>200.01</v>
      </c>
      <c r="H27" s="47">
        <f t="shared" si="4"/>
        <v>190.01</v>
      </c>
      <c r="I27" s="47">
        <v>184.81</v>
      </c>
      <c r="J27" s="54">
        <f t="shared" si="5"/>
        <v>178.71</v>
      </c>
      <c r="K27" s="55">
        <f t="shared" si="0"/>
        <v>194.9317738791423</v>
      </c>
      <c r="L27" s="137"/>
      <c r="M27" s="138"/>
      <c r="N27" s="138"/>
      <c r="O27" s="138"/>
      <c r="P27" s="139"/>
      <c r="Q27" s="61"/>
    </row>
    <row r="28" spans="1:17" ht="12.75">
      <c r="A28" s="146"/>
      <c r="B28" s="149"/>
      <c r="C28" s="155"/>
      <c r="D28" s="12">
        <v>0.65</v>
      </c>
      <c r="E28" s="21">
        <v>6</v>
      </c>
      <c r="F28" s="18">
        <v>6.9</v>
      </c>
      <c r="G28" s="69">
        <f t="shared" si="1"/>
        <v>230.04</v>
      </c>
      <c r="H28" s="47">
        <f t="shared" si="4"/>
        <v>220.04</v>
      </c>
      <c r="I28" s="47">
        <v>214.84</v>
      </c>
      <c r="J28" s="54">
        <f t="shared" si="5"/>
        <v>208.74</v>
      </c>
      <c r="K28" s="55">
        <f t="shared" si="0"/>
        <v>166.66666666666666</v>
      </c>
      <c r="L28" s="137"/>
      <c r="M28" s="138"/>
      <c r="N28" s="138"/>
      <c r="O28" s="138"/>
      <c r="P28" s="139"/>
      <c r="Q28" s="61"/>
    </row>
    <row r="29" spans="1:17" ht="12.75">
      <c r="A29" s="146"/>
      <c r="B29" s="149"/>
      <c r="C29" s="155"/>
      <c r="D29" s="12">
        <v>0.7</v>
      </c>
      <c r="E29" s="21">
        <v>6.435</v>
      </c>
      <c r="F29" s="18">
        <v>7.4</v>
      </c>
      <c r="G29" s="69">
        <f t="shared" si="1"/>
        <v>243.53</v>
      </c>
      <c r="H29" s="47">
        <f t="shared" si="4"/>
        <v>233.53</v>
      </c>
      <c r="I29" s="47">
        <v>228.33</v>
      </c>
      <c r="J29" s="54">
        <f t="shared" si="5"/>
        <v>222.23000000000002</v>
      </c>
      <c r="K29" s="55">
        <f t="shared" si="0"/>
        <v>155.4001554001554</v>
      </c>
      <c r="L29" s="137"/>
      <c r="M29" s="138"/>
      <c r="N29" s="138"/>
      <c r="O29" s="138"/>
      <c r="P29" s="139"/>
      <c r="Q29" s="61"/>
    </row>
    <row r="30" spans="1:17" ht="13.5" thickBot="1">
      <c r="A30" s="168"/>
      <c r="B30" s="170"/>
      <c r="C30" s="172"/>
      <c r="D30" s="17">
        <v>0.8</v>
      </c>
      <c r="E30" s="23">
        <v>7.304</v>
      </c>
      <c r="F30" s="22">
        <v>8.4</v>
      </c>
      <c r="G30" s="84">
        <f t="shared" si="1"/>
        <v>270.46</v>
      </c>
      <c r="H30" s="50">
        <f t="shared" si="4"/>
        <v>260.46</v>
      </c>
      <c r="I30" s="50">
        <v>255.26</v>
      </c>
      <c r="J30" s="57">
        <f t="shared" si="5"/>
        <v>249.16</v>
      </c>
      <c r="K30" s="73">
        <f t="shared" si="0"/>
        <v>136.91128148959473</v>
      </c>
      <c r="L30" s="137"/>
      <c r="M30" s="138"/>
      <c r="N30" s="138"/>
      <c r="O30" s="138"/>
      <c r="P30" s="139"/>
      <c r="Q30" s="61"/>
    </row>
    <row r="31" spans="1:17" ht="13.5" thickTop="1">
      <c r="A31" s="145" t="s">
        <v>18</v>
      </c>
      <c r="B31" s="148">
        <v>1051</v>
      </c>
      <c r="C31" s="154">
        <v>1000</v>
      </c>
      <c r="D31" s="24">
        <v>0.4</v>
      </c>
      <c r="E31" s="26">
        <v>3.88</v>
      </c>
      <c r="F31" s="25"/>
      <c r="G31" s="111">
        <f t="shared" si="1"/>
        <v>179.56</v>
      </c>
      <c r="H31" s="66">
        <v>169.56</v>
      </c>
      <c r="I31" s="66">
        <f>H31-6.9</f>
        <v>162.66</v>
      </c>
      <c r="J31" s="67">
        <f>I31-8.11</f>
        <v>154.55</v>
      </c>
      <c r="K31" s="68">
        <f t="shared" si="0"/>
        <v>257.7319587628866</v>
      </c>
      <c r="L31" s="137"/>
      <c r="M31" s="138"/>
      <c r="N31" s="138"/>
      <c r="O31" s="138"/>
      <c r="P31" s="139"/>
      <c r="Q31" s="61"/>
    </row>
    <row r="32" spans="1:17" ht="12.75">
      <c r="A32" s="146"/>
      <c r="B32" s="149"/>
      <c r="C32" s="155"/>
      <c r="D32" s="12">
        <v>0.45</v>
      </c>
      <c r="E32" s="21">
        <v>4.51</v>
      </c>
      <c r="F32" s="18"/>
      <c r="G32" s="53">
        <f t="shared" si="1"/>
        <v>191.06</v>
      </c>
      <c r="H32" s="47">
        <v>181.06</v>
      </c>
      <c r="I32" s="47">
        <f>H32-6.9</f>
        <v>174.16</v>
      </c>
      <c r="J32" s="54">
        <f>I32-8.11</f>
        <v>166.05</v>
      </c>
      <c r="K32" s="55">
        <f t="shared" si="0"/>
        <v>221.72949002217297</v>
      </c>
      <c r="L32" s="137"/>
      <c r="M32" s="138"/>
      <c r="N32" s="138"/>
      <c r="O32" s="138"/>
      <c r="P32" s="139"/>
      <c r="Q32" s="61"/>
    </row>
    <row r="33" spans="1:17" ht="12.75">
      <c r="A33" s="146"/>
      <c r="B33" s="149"/>
      <c r="C33" s="155"/>
      <c r="D33" s="12">
        <v>0.5</v>
      </c>
      <c r="E33" s="21">
        <v>5.14</v>
      </c>
      <c r="F33" s="18">
        <v>5.4</v>
      </c>
      <c r="G33" s="69">
        <f t="shared" si="1"/>
        <v>205.73</v>
      </c>
      <c r="H33" s="47">
        <v>195.73</v>
      </c>
      <c r="I33" s="49">
        <f>H33-6.9</f>
        <v>188.82999999999998</v>
      </c>
      <c r="J33" s="54">
        <f>I33-8.11</f>
        <v>180.71999999999997</v>
      </c>
      <c r="K33" s="55">
        <f t="shared" si="0"/>
        <v>194.5525291828794</v>
      </c>
      <c r="L33" s="137"/>
      <c r="M33" s="138"/>
      <c r="N33" s="138"/>
      <c r="O33" s="138"/>
      <c r="P33" s="139"/>
      <c r="Q33" s="61"/>
    </row>
    <row r="34" spans="1:17" ht="12.75">
      <c r="A34" s="146"/>
      <c r="B34" s="149"/>
      <c r="C34" s="155"/>
      <c r="D34" s="12">
        <v>0.55</v>
      </c>
      <c r="E34" s="21">
        <v>5.614</v>
      </c>
      <c r="F34" s="18">
        <v>5.9</v>
      </c>
      <c r="G34" s="69">
        <f t="shared" si="1"/>
        <v>226.47</v>
      </c>
      <c r="H34" s="47">
        <f>I34+5.2</f>
        <v>216.47</v>
      </c>
      <c r="I34" s="47">
        <v>211.27</v>
      </c>
      <c r="J34" s="54">
        <f>I34-6.1</f>
        <v>205.17000000000002</v>
      </c>
      <c r="K34" s="55">
        <f t="shared" si="0"/>
        <v>178.12611328820805</v>
      </c>
      <c r="L34" s="137"/>
      <c r="M34" s="138"/>
      <c r="N34" s="138"/>
      <c r="O34" s="138"/>
      <c r="P34" s="139"/>
      <c r="Q34" s="61"/>
    </row>
    <row r="35" spans="1:17" ht="12.75">
      <c r="A35" s="146"/>
      <c r="B35" s="149"/>
      <c r="C35" s="155"/>
      <c r="D35" s="12">
        <v>0.6</v>
      </c>
      <c r="E35" s="21">
        <v>6.4</v>
      </c>
      <c r="F35" s="18">
        <v>6.4</v>
      </c>
      <c r="G35" s="53">
        <f t="shared" si="1"/>
        <v>243.11</v>
      </c>
      <c r="H35" s="47">
        <v>233.11</v>
      </c>
      <c r="I35" s="49">
        <f>H35-6.9</f>
        <v>226.21</v>
      </c>
      <c r="J35" s="54">
        <f>I35-8.11</f>
        <v>218.10000000000002</v>
      </c>
      <c r="K35" s="55">
        <f t="shared" si="0"/>
        <v>156.25</v>
      </c>
      <c r="L35" s="137"/>
      <c r="M35" s="138"/>
      <c r="N35" s="138"/>
      <c r="O35" s="138"/>
      <c r="P35" s="139"/>
      <c r="Q35" s="61"/>
    </row>
    <row r="36" spans="1:17" ht="12.75">
      <c r="A36" s="146"/>
      <c r="B36" s="149"/>
      <c r="C36" s="155"/>
      <c r="D36" s="12">
        <v>0.65</v>
      </c>
      <c r="E36" s="21">
        <v>6</v>
      </c>
      <c r="F36" s="18">
        <v>6.9</v>
      </c>
      <c r="G36" s="53">
        <f t="shared" si="1"/>
        <v>260.86</v>
      </c>
      <c r="H36" s="47">
        <f>I36+5.2</f>
        <v>250.85999999999999</v>
      </c>
      <c r="I36" s="47">
        <v>245.66</v>
      </c>
      <c r="J36" s="54">
        <f>I36-6.1</f>
        <v>239.56</v>
      </c>
      <c r="K36" s="55">
        <f t="shared" si="0"/>
        <v>166.66666666666666</v>
      </c>
      <c r="L36" s="137"/>
      <c r="M36" s="138"/>
      <c r="N36" s="138"/>
      <c r="O36" s="138"/>
      <c r="P36" s="139"/>
      <c r="Q36" s="61"/>
    </row>
    <row r="37" spans="1:17" ht="12.75">
      <c r="A37" s="146"/>
      <c r="B37" s="149"/>
      <c r="C37" s="155"/>
      <c r="D37" s="12">
        <v>0.7</v>
      </c>
      <c r="E37" s="21">
        <v>7.13</v>
      </c>
      <c r="F37" s="18">
        <v>7.4</v>
      </c>
      <c r="G37" s="53">
        <f t="shared" si="1"/>
        <v>273.63</v>
      </c>
      <c r="H37" s="47">
        <v>263.63</v>
      </c>
      <c r="I37" s="47">
        <f>H37-6.9</f>
        <v>256.73</v>
      </c>
      <c r="J37" s="54">
        <f>I37-8.11</f>
        <v>248.62</v>
      </c>
      <c r="K37" s="55">
        <f t="shared" si="0"/>
        <v>140.25245441795232</v>
      </c>
      <c r="L37" s="137"/>
      <c r="M37" s="138"/>
      <c r="N37" s="138"/>
      <c r="O37" s="138"/>
      <c r="P37" s="139"/>
      <c r="Q37" s="61"/>
    </row>
    <row r="38" spans="1:17" ht="13.5" thickBot="1">
      <c r="A38" s="147"/>
      <c r="B38" s="150"/>
      <c r="C38" s="156"/>
      <c r="D38" s="13">
        <v>0.8</v>
      </c>
      <c r="E38" s="27">
        <v>8.11</v>
      </c>
      <c r="F38" s="19">
        <v>8.4</v>
      </c>
      <c r="G38" s="84">
        <f t="shared" si="1"/>
        <v>299.61</v>
      </c>
      <c r="H38" s="50">
        <v>289.61</v>
      </c>
      <c r="I38" s="102">
        <f>H38-6.9</f>
        <v>282.71000000000004</v>
      </c>
      <c r="J38" s="57">
        <f>I38-8.11</f>
        <v>274.6</v>
      </c>
      <c r="K38" s="58">
        <f aca="true" t="shared" si="6" ref="K38:K70">1000/E38</f>
        <v>123.30456226880395</v>
      </c>
      <c r="L38" s="137"/>
      <c r="M38" s="138"/>
      <c r="N38" s="138"/>
      <c r="O38" s="138"/>
      <c r="P38" s="139"/>
      <c r="Q38" s="61"/>
    </row>
    <row r="39" spans="1:17" ht="13.5" thickTop="1">
      <c r="A39" s="167" t="s">
        <v>8</v>
      </c>
      <c r="B39" s="169">
        <v>1060</v>
      </c>
      <c r="C39" s="171">
        <v>1000</v>
      </c>
      <c r="D39" s="11">
        <v>0.5</v>
      </c>
      <c r="E39" s="20">
        <v>5.094</v>
      </c>
      <c r="F39" s="16">
        <v>5.4</v>
      </c>
      <c r="G39" s="53">
        <f t="shared" si="1"/>
        <v>204.17</v>
      </c>
      <c r="H39" s="81">
        <v>194.17</v>
      </c>
      <c r="I39" s="47">
        <f>H39-6.9</f>
        <v>187.26999999999998</v>
      </c>
      <c r="J39" s="54">
        <f>I39-8.11</f>
        <v>179.15999999999997</v>
      </c>
      <c r="K39" s="83">
        <f t="shared" si="6"/>
        <v>196.30938358853552</v>
      </c>
      <c r="L39" s="137"/>
      <c r="M39" s="138"/>
      <c r="N39" s="138"/>
      <c r="O39" s="138"/>
      <c r="P39" s="139"/>
      <c r="Q39" s="61"/>
    </row>
    <row r="40" spans="1:17" ht="12.75">
      <c r="A40" s="146"/>
      <c r="B40" s="149"/>
      <c r="C40" s="155"/>
      <c r="D40" s="12">
        <v>0.55</v>
      </c>
      <c r="E40" s="21">
        <v>5.566</v>
      </c>
      <c r="F40" s="18">
        <v>5.9</v>
      </c>
      <c r="G40" s="69">
        <f aca="true" t="shared" si="7" ref="G40:G71">H40+10</f>
        <v>215.7</v>
      </c>
      <c r="H40" s="47">
        <f>I40+5.2</f>
        <v>205.7</v>
      </c>
      <c r="I40" s="47">
        <v>200.5</v>
      </c>
      <c r="J40" s="54">
        <f>I40-6.1</f>
        <v>194.4</v>
      </c>
      <c r="K40" s="55">
        <f t="shared" si="6"/>
        <v>179.6622349982034</v>
      </c>
      <c r="L40" s="137"/>
      <c r="M40" s="138"/>
      <c r="N40" s="138"/>
      <c r="O40" s="138"/>
      <c r="P40" s="139"/>
      <c r="Q40" s="61"/>
    </row>
    <row r="41" spans="1:17" ht="12.75">
      <c r="A41" s="146"/>
      <c r="B41" s="149"/>
      <c r="C41" s="155"/>
      <c r="D41" s="12">
        <v>0.6</v>
      </c>
      <c r="E41" s="21">
        <v>6.509</v>
      </c>
      <c r="F41" s="18">
        <v>6.9</v>
      </c>
      <c r="G41" s="69">
        <f t="shared" si="7"/>
        <v>241.23</v>
      </c>
      <c r="H41" s="47">
        <v>231.23</v>
      </c>
      <c r="I41" s="47">
        <f>H41-6.9</f>
        <v>224.32999999999998</v>
      </c>
      <c r="J41" s="54">
        <f>I41-8.11</f>
        <v>216.21999999999997</v>
      </c>
      <c r="K41" s="55">
        <f t="shared" si="6"/>
        <v>153.63343063450606</v>
      </c>
      <c r="L41" s="137"/>
      <c r="M41" s="138"/>
      <c r="N41" s="138"/>
      <c r="O41" s="138"/>
      <c r="P41" s="139"/>
      <c r="Q41" s="61"/>
    </row>
    <row r="42" spans="1:17" ht="12.75">
      <c r="A42" s="146"/>
      <c r="B42" s="149"/>
      <c r="C42" s="155"/>
      <c r="D42" s="12">
        <v>0.7</v>
      </c>
      <c r="E42" s="21">
        <v>6.981</v>
      </c>
      <c r="F42" s="18">
        <v>7.4</v>
      </c>
      <c r="G42" s="69">
        <f t="shared" si="7"/>
        <v>271.5</v>
      </c>
      <c r="H42" s="47">
        <v>261.5</v>
      </c>
      <c r="I42" s="47">
        <f>H42-6.9</f>
        <v>254.6</v>
      </c>
      <c r="J42" s="54">
        <f>I42-8.11</f>
        <v>246.49</v>
      </c>
      <c r="K42" s="55">
        <f t="shared" si="6"/>
        <v>143.2459533018192</v>
      </c>
      <c r="L42" s="137"/>
      <c r="M42" s="138"/>
      <c r="N42" s="138"/>
      <c r="O42" s="138"/>
      <c r="P42" s="139"/>
      <c r="Q42" s="61"/>
    </row>
    <row r="43" spans="1:17" ht="12.75">
      <c r="A43" s="146"/>
      <c r="B43" s="149"/>
      <c r="C43" s="155"/>
      <c r="D43" s="12" t="s">
        <v>9</v>
      </c>
      <c r="E43" s="21">
        <v>7.453</v>
      </c>
      <c r="F43" s="18">
        <v>7.9</v>
      </c>
      <c r="G43" s="69">
        <f t="shared" si="7"/>
        <v>279.65999999999997</v>
      </c>
      <c r="H43" s="47">
        <f>I43+5.2</f>
        <v>269.65999999999997</v>
      </c>
      <c r="I43" s="47">
        <v>264.46</v>
      </c>
      <c r="J43" s="54">
        <f>I43-6.1</f>
        <v>258.35999999999996</v>
      </c>
      <c r="K43" s="55">
        <f t="shared" si="6"/>
        <v>134.1741580571582</v>
      </c>
      <c r="L43" s="137"/>
      <c r="M43" s="138"/>
      <c r="N43" s="138"/>
      <c r="O43" s="138"/>
      <c r="P43" s="139"/>
      <c r="Q43" s="61"/>
    </row>
    <row r="44" spans="1:17" ht="12.75">
      <c r="A44" s="146"/>
      <c r="B44" s="149"/>
      <c r="C44" s="155"/>
      <c r="D44" s="12">
        <v>0.8</v>
      </c>
      <c r="E44" s="21">
        <v>7.925</v>
      </c>
      <c r="F44" s="18">
        <v>8.4</v>
      </c>
      <c r="G44" s="69">
        <f t="shared" si="7"/>
        <v>297.26</v>
      </c>
      <c r="H44" s="47">
        <v>287.26</v>
      </c>
      <c r="I44" s="47">
        <f>H44-6.9</f>
        <v>280.36</v>
      </c>
      <c r="J44" s="54">
        <f>I44-8.11</f>
        <v>272.25</v>
      </c>
      <c r="K44" s="55">
        <f t="shared" si="6"/>
        <v>126.18296529968454</v>
      </c>
      <c r="L44" s="137"/>
      <c r="M44" s="138"/>
      <c r="N44" s="138"/>
      <c r="O44" s="138"/>
      <c r="P44" s="139"/>
      <c r="Q44" s="61"/>
    </row>
    <row r="45" spans="1:17" ht="13.5" thickBot="1">
      <c r="A45" s="168"/>
      <c r="B45" s="170"/>
      <c r="C45" s="172"/>
      <c r="D45" s="17">
        <v>0.9</v>
      </c>
      <c r="E45" s="23">
        <v>8.774</v>
      </c>
      <c r="F45" s="22">
        <v>9.3</v>
      </c>
      <c r="G45" s="70">
        <f t="shared" si="7"/>
        <v>331.99</v>
      </c>
      <c r="H45" s="71">
        <v>321.99</v>
      </c>
      <c r="I45" s="71">
        <f>H45-6.9</f>
        <v>315.09000000000003</v>
      </c>
      <c r="J45" s="72">
        <f>I45-8.11</f>
        <v>306.98</v>
      </c>
      <c r="K45" s="73">
        <f t="shared" si="6"/>
        <v>113.97310234784592</v>
      </c>
      <c r="L45" s="137"/>
      <c r="M45" s="138"/>
      <c r="N45" s="138"/>
      <c r="O45" s="138"/>
      <c r="P45" s="139"/>
      <c r="Q45" s="61"/>
    </row>
    <row r="46" spans="1:17" ht="13.5" thickTop="1">
      <c r="A46" s="145" t="s">
        <v>10</v>
      </c>
      <c r="B46" s="148">
        <v>1047</v>
      </c>
      <c r="C46" s="154">
        <v>1000</v>
      </c>
      <c r="D46" s="24">
        <v>0.5</v>
      </c>
      <c r="E46" s="26">
        <v>5.158</v>
      </c>
      <c r="F46" s="25">
        <v>5.4</v>
      </c>
      <c r="G46" s="65">
        <f t="shared" si="7"/>
        <v>206.43</v>
      </c>
      <c r="H46" s="66">
        <v>196.43</v>
      </c>
      <c r="I46" s="66">
        <f>H46-6.9</f>
        <v>189.53</v>
      </c>
      <c r="J46" s="67">
        <f>I46-8.11</f>
        <v>181.42000000000002</v>
      </c>
      <c r="K46" s="68">
        <f t="shared" si="6"/>
        <v>193.87359441644045</v>
      </c>
      <c r="L46" s="137"/>
      <c r="M46" s="138"/>
      <c r="N46" s="138"/>
      <c r="O46" s="138"/>
      <c r="P46" s="139"/>
      <c r="Q46" s="61"/>
    </row>
    <row r="47" spans="1:17" ht="12.75">
      <c r="A47" s="146"/>
      <c r="B47" s="149"/>
      <c r="C47" s="155"/>
      <c r="D47" s="12">
        <v>0.55</v>
      </c>
      <c r="E47" s="21">
        <v>5.635</v>
      </c>
      <c r="F47" s="18">
        <v>5.9</v>
      </c>
      <c r="G47" s="69">
        <f t="shared" si="7"/>
        <v>218.19</v>
      </c>
      <c r="H47" s="47">
        <f>I47+5.2</f>
        <v>208.19</v>
      </c>
      <c r="I47" s="47">
        <v>202.99</v>
      </c>
      <c r="J47" s="54">
        <f>I47-6.1</f>
        <v>196.89000000000001</v>
      </c>
      <c r="K47" s="55">
        <f t="shared" si="6"/>
        <v>177.46228926353152</v>
      </c>
      <c r="L47" s="137"/>
      <c r="M47" s="138"/>
      <c r="N47" s="138"/>
      <c r="O47" s="138"/>
      <c r="P47" s="139"/>
      <c r="Q47" s="61"/>
    </row>
    <row r="48" spans="1:17" ht="12.75">
      <c r="A48" s="146"/>
      <c r="B48" s="149"/>
      <c r="C48" s="155"/>
      <c r="D48" s="12">
        <v>0.6</v>
      </c>
      <c r="E48" s="21">
        <v>6.59</v>
      </c>
      <c r="F48" s="18">
        <v>6.9</v>
      </c>
      <c r="G48" s="69">
        <f t="shared" si="7"/>
        <v>243.95</v>
      </c>
      <c r="H48" s="47">
        <v>233.95</v>
      </c>
      <c r="I48" s="47">
        <f>H48-6.9</f>
        <v>227.04999999999998</v>
      </c>
      <c r="J48" s="54">
        <f>I48-8.11</f>
        <v>218.94</v>
      </c>
      <c r="K48" s="55">
        <f t="shared" si="6"/>
        <v>151.74506828528072</v>
      </c>
      <c r="L48" s="137"/>
      <c r="M48" s="138"/>
      <c r="N48" s="138"/>
      <c r="O48" s="138"/>
      <c r="P48" s="139"/>
      <c r="Q48" s="61"/>
    </row>
    <row r="49" spans="1:17" ht="12.75">
      <c r="A49" s="146"/>
      <c r="B49" s="149"/>
      <c r="C49" s="155"/>
      <c r="D49" s="12">
        <v>0.7</v>
      </c>
      <c r="E49" s="21">
        <v>7.068</v>
      </c>
      <c r="F49" s="18">
        <v>7.4</v>
      </c>
      <c r="G49" s="69">
        <f t="shared" si="7"/>
        <v>274.59</v>
      </c>
      <c r="H49" s="47">
        <v>264.59</v>
      </c>
      <c r="I49" s="47">
        <f>H49-6.9</f>
        <v>257.69</v>
      </c>
      <c r="J49" s="54">
        <f>I49-8.11</f>
        <v>249.57999999999998</v>
      </c>
      <c r="K49" s="55">
        <f t="shared" si="6"/>
        <v>141.4827391058291</v>
      </c>
      <c r="L49" s="137"/>
      <c r="M49" s="138"/>
      <c r="N49" s="138"/>
      <c r="O49" s="138"/>
      <c r="P49" s="139"/>
      <c r="Q49" s="61"/>
    </row>
    <row r="50" spans="1:17" ht="12.75">
      <c r="A50" s="146"/>
      <c r="B50" s="149"/>
      <c r="C50" s="155"/>
      <c r="D50" s="12">
        <v>0.8</v>
      </c>
      <c r="E50" s="21">
        <v>7.545</v>
      </c>
      <c r="F50" s="18">
        <v>7.9</v>
      </c>
      <c r="G50" s="69">
        <f t="shared" si="7"/>
        <v>300.67</v>
      </c>
      <c r="H50" s="47">
        <v>290.67</v>
      </c>
      <c r="I50" s="47">
        <f>H50-6.9</f>
        <v>283.77000000000004</v>
      </c>
      <c r="J50" s="54">
        <f>I50-8.11</f>
        <v>275.66</v>
      </c>
      <c r="K50" s="55">
        <f t="shared" si="6"/>
        <v>132.5381047051027</v>
      </c>
      <c r="L50" s="137"/>
      <c r="M50" s="138"/>
      <c r="N50" s="138"/>
      <c r="O50" s="138"/>
      <c r="P50" s="139"/>
      <c r="Q50" s="61"/>
    </row>
    <row r="51" spans="1:17" ht="13.5" thickBot="1">
      <c r="A51" s="147"/>
      <c r="B51" s="150"/>
      <c r="C51" s="156"/>
      <c r="D51" s="13">
        <v>0.9</v>
      </c>
      <c r="E51" s="27">
        <v>8.023</v>
      </c>
      <c r="F51" s="19">
        <v>8.4</v>
      </c>
      <c r="G51" s="84">
        <f t="shared" si="7"/>
        <v>335.83</v>
      </c>
      <c r="H51" s="50">
        <v>325.83</v>
      </c>
      <c r="I51" s="50">
        <f>H51-6.9</f>
        <v>318.93</v>
      </c>
      <c r="J51" s="57">
        <f>I51-8.11</f>
        <v>310.82</v>
      </c>
      <c r="K51" s="58">
        <f t="shared" si="6"/>
        <v>124.64165524118161</v>
      </c>
      <c r="L51" s="137"/>
      <c r="M51" s="138"/>
      <c r="N51" s="138"/>
      <c r="O51" s="138"/>
      <c r="P51" s="139"/>
      <c r="Q51" s="61"/>
    </row>
    <row r="52" spans="1:17" ht="13.5" thickTop="1">
      <c r="A52" s="167" t="s">
        <v>11</v>
      </c>
      <c r="B52" s="169">
        <v>902</v>
      </c>
      <c r="C52" s="171">
        <v>845</v>
      </c>
      <c r="D52" s="11">
        <v>0.55</v>
      </c>
      <c r="E52" s="20">
        <v>6.541</v>
      </c>
      <c r="F52" s="16">
        <v>5.9</v>
      </c>
      <c r="G52" s="85">
        <f t="shared" si="7"/>
        <v>250.82</v>
      </c>
      <c r="H52" s="81">
        <f>I52+5.2</f>
        <v>240.82</v>
      </c>
      <c r="I52" s="81">
        <v>235.62</v>
      </c>
      <c r="J52" s="82">
        <f>I52-6.1</f>
        <v>229.52</v>
      </c>
      <c r="K52" s="83">
        <f t="shared" si="6"/>
        <v>152.88182235132243</v>
      </c>
      <c r="L52" s="137"/>
      <c r="M52" s="138"/>
      <c r="N52" s="138"/>
      <c r="O52" s="138"/>
      <c r="P52" s="139"/>
      <c r="Q52" s="61"/>
    </row>
    <row r="53" spans="1:17" ht="12.75">
      <c r="A53" s="146"/>
      <c r="B53" s="149"/>
      <c r="C53" s="155"/>
      <c r="D53" s="12">
        <v>0.65</v>
      </c>
      <c r="E53" s="21">
        <v>7.65</v>
      </c>
      <c r="F53" s="18">
        <v>6.9</v>
      </c>
      <c r="G53" s="69">
        <f t="shared" si="7"/>
        <v>289.11</v>
      </c>
      <c r="H53" s="47">
        <f>I53+5.2</f>
        <v>279.11</v>
      </c>
      <c r="I53" s="47">
        <v>273.91</v>
      </c>
      <c r="J53" s="54">
        <f>I53-6.1</f>
        <v>267.81</v>
      </c>
      <c r="K53" s="55">
        <f t="shared" si="6"/>
        <v>130.718954248366</v>
      </c>
      <c r="L53" s="137"/>
      <c r="M53" s="138"/>
      <c r="N53" s="138"/>
      <c r="O53" s="138"/>
      <c r="P53" s="139"/>
      <c r="Q53" s="61"/>
    </row>
    <row r="54" spans="1:17" ht="12.75">
      <c r="A54" s="146"/>
      <c r="B54" s="149"/>
      <c r="C54" s="155"/>
      <c r="D54" s="12">
        <v>0.7</v>
      </c>
      <c r="E54" s="21">
        <v>8.204</v>
      </c>
      <c r="F54" s="18">
        <v>7.4</v>
      </c>
      <c r="G54" s="69">
        <f t="shared" si="7"/>
        <v>315.08</v>
      </c>
      <c r="H54" s="47">
        <v>305.08</v>
      </c>
      <c r="I54" s="47">
        <f>H54-6.9</f>
        <v>298.18</v>
      </c>
      <c r="J54" s="54">
        <f>I54-8.11</f>
        <v>290.07</v>
      </c>
      <c r="K54" s="55">
        <f t="shared" si="6"/>
        <v>121.89176011701608</v>
      </c>
      <c r="L54" s="137"/>
      <c r="M54" s="138"/>
      <c r="N54" s="138"/>
      <c r="O54" s="138"/>
      <c r="P54" s="139"/>
      <c r="Q54" s="61"/>
    </row>
    <row r="55" spans="1:17" ht="12.75">
      <c r="A55" s="146"/>
      <c r="B55" s="149"/>
      <c r="C55" s="155"/>
      <c r="D55" s="12" t="s">
        <v>9</v>
      </c>
      <c r="E55" s="21">
        <v>8.758</v>
      </c>
      <c r="F55" s="18">
        <v>7.9</v>
      </c>
      <c r="G55" s="69">
        <f t="shared" si="7"/>
        <v>325.97999999999996</v>
      </c>
      <c r="H55" s="47">
        <f>I55+5.2</f>
        <v>315.97999999999996</v>
      </c>
      <c r="I55" s="47">
        <v>310.78</v>
      </c>
      <c r="J55" s="54">
        <f>I55-6.1</f>
        <v>304.67999999999995</v>
      </c>
      <c r="K55" s="55">
        <f t="shared" si="6"/>
        <v>114.18131993605847</v>
      </c>
      <c r="L55" s="137"/>
      <c r="M55" s="138"/>
      <c r="N55" s="138"/>
      <c r="O55" s="138"/>
      <c r="P55" s="139"/>
      <c r="Q55" s="61"/>
    </row>
    <row r="56" spans="1:17" ht="12.75">
      <c r="A56" s="146"/>
      <c r="B56" s="149"/>
      <c r="C56" s="155"/>
      <c r="D56" s="12">
        <v>0.8</v>
      </c>
      <c r="E56" s="21">
        <v>9.313</v>
      </c>
      <c r="F56" s="18">
        <v>8.4</v>
      </c>
      <c r="G56" s="69">
        <f t="shared" si="7"/>
        <v>345.36</v>
      </c>
      <c r="H56" s="47">
        <v>335.36</v>
      </c>
      <c r="I56" s="47">
        <f>H56-6.9</f>
        <v>328.46000000000004</v>
      </c>
      <c r="J56" s="54">
        <f>I56-8.11</f>
        <v>320.35</v>
      </c>
      <c r="K56" s="55">
        <f t="shared" si="6"/>
        <v>107.37678513905293</v>
      </c>
      <c r="L56" s="137"/>
      <c r="M56" s="138"/>
      <c r="N56" s="138"/>
      <c r="O56" s="138"/>
      <c r="P56" s="139"/>
      <c r="Q56" s="61"/>
    </row>
    <row r="57" spans="1:17" ht="12.75">
      <c r="A57" s="146"/>
      <c r="B57" s="149"/>
      <c r="C57" s="155"/>
      <c r="D57" s="12">
        <v>0.9</v>
      </c>
      <c r="E57" s="21">
        <v>10.31</v>
      </c>
      <c r="F57" s="18">
        <v>9.3</v>
      </c>
      <c r="G57" s="69">
        <f t="shared" si="7"/>
        <v>386.16</v>
      </c>
      <c r="H57" s="47">
        <v>376.16</v>
      </c>
      <c r="I57" s="47">
        <f>H57-6.9</f>
        <v>369.26000000000005</v>
      </c>
      <c r="J57" s="54">
        <f>I57-8.11</f>
        <v>361.15000000000003</v>
      </c>
      <c r="K57" s="55">
        <f t="shared" si="6"/>
        <v>96.99321047526672</v>
      </c>
      <c r="L57" s="137"/>
      <c r="M57" s="138"/>
      <c r="N57" s="138"/>
      <c r="O57" s="138"/>
      <c r="P57" s="139"/>
      <c r="Q57" s="61"/>
    </row>
    <row r="58" spans="1:17" ht="13.5" thickBot="1">
      <c r="A58" s="147"/>
      <c r="B58" s="150"/>
      <c r="C58" s="156"/>
      <c r="D58" s="13">
        <v>1</v>
      </c>
      <c r="E58" s="27">
        <v>11.419</v>
      </c>
      <c r="F58" s="19">
        <v>10.3</v>
      </c>
      <c r="G58" s="69">
        <f t="shared" si="7"/>
        <v>433.93</v>
      </c>
      <c r="H58" s="71">
        <v>423.93</v>
      </c>
      <c r="I58" s="47">
        <f>H58-6.9</f>
        <v>417.03000000000003</v>
      </c>
      <c r="J58" s="54">
        <f>I58-8.11</f>
        <v>408.92</v>
      </c>
      <c r="K58" s="73">
        <f t="shared" si="6"/>
        <v>87.57334267448988</v>
      </c>
      <c r="L58" s="137"/>
      <c r="M58" s="138"/>
      <c r="N58" s="138"/>
      <c r="O58" s="138"/>
      <c r="P58" s="139"/>
      <c r="Q58" s="61"/>
    </row>
    <row r="59" spans="1:17" ht="13.5" thickTop="1">
      <c r="A59" s="167" t="s">
        <v>12</v>
      </c>
      <c r="B59" s="169">
        <v>800</v>
      </c>
      <c r="C59" s="171">
        <v>750</v>
      </c>
      <c r="D59" s="11">
        <v>0.65</v>
      </c>
      <c r="E59" s="20">
        <v>8.625</v>
      </c>
      <c r="F59" s="16">
        <v>6.9</v>
      </c>
      <c r="G59" s="65">
        <f t="shared" si="7"/>
        <v>324.03</v>
      </c>
      <c r="H59" s="66">
        <f>I59+5.2</f>
        <v>314.03</v>
      </c>
      <c r="I59" s="66">
        <v>308.83</v>
      </c>
      <c r="J59" s="67">
        <f>I59-6.1</f>
        <v>302.72999999999996</v>
      </c>
      <c r="K59" s="68">
        <f t="shared" si="6"/>
        <v>115.94202898550725</v>
      </c>
      <c r="L59" s="137"/>
      <c r="M59" s="138"/>
      <c r="N59" s="138"/>
      <c r="O59" s="138"/>
      <c r="P59" s="139"/>
      <c r="Q59" s="61"/>
    </row>
    <row r="60" spans="1:17" ht="12.75">
      <c r="A60" s="146"/>
      <c r="B60" s="149"/>
      <c r="C60" s="155"/>
      <c r="D60" s="12">
        <v>0.7</v>
      </c>
      <c r="E60" s="21">
        <v>9.25</v>
      </c>
      <c r="F60" s="18">
        <v>7.4</v>
      </c>
      <c r="G60" s="69">
        <f t="shared" si="7"/>
        <v>352.36</v>
      </c>
      <c r="H60" s="47">
        <v>342.36</v>
      </c>
      <c r="I60" s="47">
        <f>H60-6.9</f>
        <v>335.46000000000004</v>
      </c>
      <c r="J60" s="54">
        <f>I60-8.11</f>
        <v>327.35</v>
      </c>
      <c r="K60" s="55">
        <f t="shared" si="6"/>
        <v>108.10810810810811</v>
      </c>
      <c r="L60" s="137"/>
      <c r="M60" s="138"/>
      <c r="N60" s="138"/>
      <c r="O60" s="138"/>
      <c r="P60" s="139"/>
      <c r="Q60" s="61"/>
    </row>
    <row r="61" spans="1:17" ht="12.75">
      <c r="A61" s="146"/>
      <c r="B61" s="149"/>
      <c r="C61" s="155"/>
      <c r="D61" s="12" t="s">
        <v>9</v>
      </c>
      <c r="E61" s="21">
        <v>9.875</v>
      </c>
      <c r="F61" s="18">
        <v>7.9</v>
      </c>
      <c r="G61" s="69">
        <f t="shared" si="7"/>
        <v>365.59999999999997</v>
      </c>
      <c r="H61" s="47">
        <f>I61+5.2</f>
        <v>355.59999999999997</v>
      </c>
      <c r="I61" s="47">
        <v>350.4</v>
      </c>
      <c r="J61" s="54">
        <f>I61-6.1</f>
        <v>344.29999999999995</v>
      </c>
      <c r="K61" s="55">
        <f t="shared" si="6"/>
        <v>101.26582278481013</v>
      </c>
      <c r="L61" s="137"/>
      <c r="M61" s="138"/>
      <c r="N61" s="138"/>
      <c r="O61" s="138"/>
      <c r="P61" s="139"/>
      <c r="Q61" s="61"/>
    </row>
    <row r="62" spans="1:17" ht="12.75">
      <c r="A62" s="146"/>
      <c r="B62" s="149"/>
      <c r="C62" s="155"/>
      <c r="D62" s="12">
        <v>0.8</v>
      </c>
      <c r="E62" s="21">
        <v>10.5</v>
      </c>
      <c r="F62" s="18">
        <v>8.4</v>
      </c>
      <c r="G62" s="69">
        <f t="shared" si="7"/>
        <v>386.5</v>
      </c>
      <c r="H62" s="47">
        <v>376.5</v>
      </c>
      <c r="I62" s="47">
        <f>H62-6.9</f>
        <v>369.6</v>
      </c>
      <c r="J62" s="54">
        <f>I62-8.11</f>
        <v>361.49</v>
      </c>
      <c r="K62" s="55">
        <f t="shared" si="6"/>
        <v>95.23809523809524</v>
      </c>
      <c r="L62" s="137"/>
      <c r="M62" s="138"/>
      <c r="N62" s="138"/>
      <c r="O62" s="138"/>
      <c r="P62" s="139"/>
      <c r="Q62" s="61"/>
    </row>
    <row r="63" spans="1:17" ht="12.75">
      <c r="A63" s="146"/>
      <c r="B63" s="149"/>
      <c r="C63" s="155"/>
      <c r="D63" s="12">
        <v>0.9</v>
      </c>
      <c r="E63" s="21">
        <v>11.625</v>
      </c>
      <c r="F63" s="18">
        <v>9.3</v>
      </c>
      <c r="G63" s="69">
        <f t="shared" si="7"/>
        <v>432.51</v>
      </c>
      <c r="H63" s="47">
        <v>422.51</v>
      </c>
      <c r="I63" s="47">
        <f>H63-6.9</f>
        <v>415.61</v>
      </c>
      <c r="J63" s="54">
        <f>I63-8.11</f>
        <v>407.5</v>
      </c>
      <c r="K63" s="55">
        <f t="shared" si="6"/>
        <v>86.02150537634408</v>
      </c>
      <c r="L63" s="137"/>
      <c r="M63" s="138"/>
      <c r="N63" s="138"/>
      <c r="O63" s="138"/>
      <c r="P63" s="139"/>
      <c r="Q63" s="61"/>
    </row>
    <row r="64" spans="1:17" ht="13.5" thickBot="1">
      <c r="A64" s="168"/>
      <c r="B64" s="170"/>
      <c r="C64" s="172"/>
      <c r="D64" s="17">
        <v>1</v>
      </c>
      <c r="E64" s="23">
        <v>12.875</v>
      </c>
      <c r="F64" s="22">
        <v>10.3</v>
      </c>
      <c r="G64" s="70">
        <f t="shared" si="7"/>
        <v>486.37</v>
      </c>
      <c r="H64" s="71">
        <v>476.37</v>
      </c>
      <c r="I64" s="71">
        <f>H64-6.9</f>
        <v>469.47</v>
      </c>
      <c r="J64" s="72">
        <f>I64-8.11</f>
        <v>461.36</v>
      </c>
      <c r="K64" s="73">
        <f t="shared" si="6"/>
        <v>77.66990291262135</v>
      </c>
      <c r="L64" s="137"/>
      <c r="M64" s="138"/>
      <c r="N64" s="138"/>
      <c r="O64" s="138"/>
      <c r="P64" s="139"/>
      <c r="Q64" s="61"/>
    </row>
    <row r="65" spans="1:17" ht="15.75" customHeight="1" thickTop="1">
      <c r="A65" s="151" t="s">
        <v>19</v>
      </c>
      <c r="B65" s="148">
        <v>726</v>
      </c>
      <c r="C65" s="158">
        <v>674</v>
      </c>
      <c r="D65" s="123">
        <v>0.8</v>
      </c>
      <c r="E65" s="26">
        <v>11.53</v>
      </c>
      <c r="F65" s="60"/>
      <c r="G65" s="120">
        <f>H65+10</f>
        <v>423.58</v>
      </c>
      <c r="H65" s="91">
        <v>413.58</v>
      </c>
      <c r="I65" s="91">
        <f aca="true" t="shared" si="8" ref="I65:I83">H65-6.9</f>
        <v>406.68</v>
      </c>
      <c r="J65" s="117">
        <f aca="true" t="shared" si="9" ref="J65:J83">I65-8.11</f>
        <v>398.57</v>
      </c>
      <c r="K65" s="114">
        <f>1000/E65</f>
        <v>86.73026886383349</v>
      </c>
      <c r="L65" s="109"/>
      <c r="M65" s="61"/>
      <c r="N65" s="61"/>
      <c r="O65" s="61"/>
      <c r="P65" s="110"/>
      <c r="Q65" s="61"/>
    </row>
    <row r="66" spans="1:17" ht="15" customHeight="1">
      <c r="A66" s="152"/>
      <c r="B66" s="149"/>
      <c r="C66" s="159"/>
      <c r="D66" s="124">
        <v>0.9</v>
      </c>
      <c r="E66" s="21">
        <v>12.81</v>
      </c>
      <c r="F66" s="6">
        <v>9.3</v>
      </c>
      <c r="G66" s="121">
        <f t="shared" si="7"/>
        <v>474.28</v>
      </c>
      <c r="H66" s="112">
        <v>464.28</v>
      </c>
      <c r="I66" s="112">
        <f t="shared" si="8"/>
        <v>457.38</v>
      </c>
      <c r="J66" s="118">
        <f t="shared" si="9"/>
        <v>449.27</v>
      </c>
      <c r="K66" s="115">
        <f t="shared" si="6"/>
        <v>78.06401249024199</v>
      </c>
      <c r="L66" s="137"/>
      <c r="M66" s="138"/>
      <c r="N66" s="138"/>
      <c r="O66" s="138"/>
      <c r="P66" s="139"/>
      <c r="Q66" s="61"/>
    </row>
    <row r="67" spans="1:17" ht="15" customHeight="1" thickBot="1">
      <c r="A67" s="153"/>
      <c r="B67" s="150"/>
      <c r="C67" s="160"/>
      <c r="D67" s="125">
        <v>1</v>
      </c>
      <c r="E67" s="27">
        <v>14.09</v>
      </c>
      <c r="F67" s="7">
        <v>10.3</v>
      </c>
      <c r="G67" s="122">
        <f t="shared" si="7"/>
        <v>533.63</v>
      </c>
      <c r="H67" s="113">
        <v>523.63</v>
      </c>
      <c r="I67" s="113">
        <f t="shared" si="8"/>
        <v>516.73</v>
      </c>
      <c r="J67" s="119">
        <f t="shared" si="9"/>
        <v>508.62</v>
      </c>
      <c r="K67" s="116">
        <f t="shared" si="6"/>
        <v>70.97232079489</v>
      </c>
      <c r="L67" s="137"/>
      <c r="M67" s="138"/>
      <c r="N67" s="138"/>
      <c r="O67" s="138"/>
      <c r="P67" s="139"/>
      <c r="Q67" s="61"/>
    </row>
    <row r="68" spans="1:17" ht="13.5" thickTop="1">
      <c r="A68" s="167" t="s">
        <v>20</v>
      </c>
      <c r="B68" s="148">
        <v>646</v>
      </c>
      <c r="C68" s="154">
        <v>600</v>
      </c>
      <c r="D68" s="24">
        <v>0.8</v>
      </c>
      <c r="E68" s="26">
        <v>11.55</v>
      </c>
      <c r="F68" s="25">
        <v>9.3</v>
      </c>
      <c r="G68" s="65">
        <f t="shared" si="7"/>
        <v>469.61</v>
      </c>
      <c r="H68" s="66">
        <f>I68+5.2</f>
        <v>459.61</v>
      </c>
      <c r="I68" s="91">
        <v>454.41</v>
      </c>
      <c r="J68" s="67">
        <f>I68-6.1</f>
        <v>448.31</v>
      </c>
      <c r="K68" s="68">
        <f t="shared" si="6"/>
        <v>86.58008658008657</v>
      </c>
      <c r="L68" s="137"/>
      <c r="M68" s="138"/>
      <c r="N68" s="138"/>
      <c r="O68" s="138"/>
      <c r="P68" s="139"/>
      <c r="Q68" s="61"/>
    </row>
    <row r="69" spans="1:17" ht="12.75">
      <c r="A69" s="146"/>
      <c r="B69" s="149"/>
      <c r="C69" s="155"/>
      <c r="D69" s="12">
        <v>0.9</v>
      </c>
      <c r="E69" s="21">
        <v>12.91</v>
      </c>
      <c r="F69" s="18">
        <v>10.4</v>
      </c>
      <c r="G69" s="69">
        <f t="shared" si="7"/>
        <v>526.04</v>
      </c>
      <c r="H69" s="47">
        <f>I69+5.2</f>
        <v>516.04</v>
      </c>
      <c r="I69" s="87">
        <v>510.84</v>
      </c>
      <c r="J69" s="54">
        <f>I69-6.1</f>
        <v>504.73999999999995</v>
      </c>
      <c r="K69" s="55">
        <f t="shared" si="6"/>
        <v>77.45933384972889</v>
      </c>
      <c r="L69" s="137"/>
      <c r="M69" s="138"/>
      <c r="N69" s="138"/>
      <c r="O69" s="138"/>
      <c r="P69" s="139"/>
      <c r="Q69" s="61"/>
    </row>
    <row r="70" spans="1:17" ht="12.75">
      <c r="A70" s="146"/>
      <c r="B70" s="176"/>
      <c r="C70" s="191"/>
      <c r="D70" s="28">
        <v>1</v>
      </c>
      <c r="E70" s="30">
        <v>14.27</v>
      </c>
      <c r="F70" s="31">
        <v>11.5</v>
      </c>
      <c r="G70" s="93">
        <f t="shared" si="7"/>
        <v>563.82</v>
      </c>
      <c r="H70" s="94">
        <f>I70+5.2</f>
        <v>553.82</v>
      </c>
      <c r="I70" s="92">
        <v>548.62</v>
      </c>
      <c r="J70" s="95">
        <f>I70-6.1</f>
        <v>542.52</v>
      </c>
      <c r="K70" s="73">
        <f t="shared" si="6"/>
        <v>70.0770847932726</v>
      </c>
      <c r="L70" s="137"/>
      <c r="M70" s="138"/>
      <c r="N70" s="138"/>
      <c r="O70" s="138"/>
      <c r="P70" s="139"/>
      <c r="Q70" s="61"/>
    </row>
    <row r="71" spans="1:17" ht="12.75">
      <c r="A71" s="146"/>
      <c r="B71" s="169">
        <v>807</v>
      </c>
      <c r="C71" s="171">
        <v>750</v>
      </c>
      <c r="D71" s="11">
        <v>0.8</v>
      </c>
      <c r="E71" s="20">
        <v>11.55</v>
      </c>
      <c r="F71" s="16">
        <v>9.3</v>
      </c>
      <c r="G71" s="80">
        <f t="shared" si="7"/>
        <v>438.92</v>
      </c>
      <c r="H71" s="81">
        <v>428.92</v>
      </c>
      <c r="I71" s="87">
        <f t="shared" si="8"/>
        <v>422.02000000000004</v>
      </c>
      <c r="J71" s="88">
        <f t="shared" si="9"/>
        <v>413.91</v>
      </c>
      <c r="K71" s="52">
        <f aca="true" t="shared" si="10" ref="K71:K84">1000/E71</f>
        <v>86.58008658008657</v>
      </c>
      <c r="L71" s="137"/>
      <c r="M71" s="138"/>
      <c r="N71" s="138"/>
      <c r="O71" s="138"/>
      <c r="P71" s="139"/>
      <c r="Q71" s="61"/>
    </row>
    <row r="72" spans="1:17" ht="12.75">
      <c r="A72" s="146"/>
      <c r="B72" s="149"/>
      <c r="C72" s="155"/>
      <c r="D72" s="12">
        <v>0.9</v>
      </c>
      <c r="E72" s="21">
        <v>12.91</v>
      </c>
      <c r="F72" s="18">
        <v>10.4</v>
      </c>
      <c r="G72" s="53">
        <f aca="true" t="shared" si="11" ref="G72:G84">H72+10</f>
        <v>489.2</v>
      </c>
      <c r="H72" s="47">
        <v>479.2</v>
      </c>
      <c r="I72" s="87">
        <f t="shared" si="8"/>
        <v>472.3</v>
      </c>
      <c r="J72" s="88">
        <f t="shared" si="9"/>
        <v>464.19</v>
      </c>
      <c r="K72" s="55">
        <f t="shared" si="10"/>
        <v>77.45933384972889</v>
      </c>
      <c r="L72" s="137"/>
      <c r="M72" s="138"/>
      <c r="N72" s="138"/>
      <c r="O72" s="138"/>
      <c r="P72" s="139"/>
      <c r="Q72" s="61"/>
    </row>
    <row r="73" spans="1:17" ht="13.5" thickBot="1">
      <c r="A73" s="147"/>
      <c r="B73" s="150"/>
      <c r="C73" s="156"/>
      <c r="D73" s="13">
        <v>1</v>
      </c>
      <c r="E73" s="27">
        <v>14.27</v>
      </c>
      <c r="F73" s="19">
        <v>11.5</v>
      </c>
      <c r="G73" s="56">
        <f t="shared" si="11"/>
        <v>533.22</v>
      </c>
      <c r="H73" s="50">
        <v>523.22</v>
      </c>
      <c r="I73" s="87">
        <f t="shared" si="8"/>
        <v>516.32</v>
      </c>
      <c r="J73" s="88">
        <f t="shared" si="9"/>
        <v>508.21000000000004</v>
      </c>
      <c r="K73" s="58">
        <f t="shared" si="10"/>
        <v>70.0770847932726</v>
      </c>
      <c r="L73" s="137"/>
      <c r="M73" s="138"/>
      <c r="N73" s="138"/>
      <c r="O73" s="138"/>
      <c r="P73" s="139"/>
      <c r="Q73" s="61"/>
    </row>
    <row r="74" spans="1:17" ht="13.5" thickTop="1">
      <c r="A74" s="173" t="s">
        <v>26</v>
      </c>
      <c r="B74" s="148">
        <v>1250</v>
      </c>
      <c r="C74" s="157">
        <v>1250</v>
      </c>
      <c r="D74" s="89">
        <v>0.4</v>
      </c>
      <c r="E74" s="26">
        <v>3.52</v>
      </c>
      <c r="F74" s="60"/>
      <c r="G74" s="86">
        <f t="shared" si="11"/>
        <v>154.59</v>
      </c>
      <c r="H74" s="66">
        <v>144.59</v>
      </c>
      <c r="I74" s="66">
        <f t="shared" si="8"/>
        <v>137.69</v>
      </c>
      <c r="J74" s="90">
        <f t="shared" si="9"/>
        <v>129.57999999999998</v>
      </c>
      <c r="K74" s="68">
        <f t="shared" si="10"/>
        <v>284.09090909090907</v>
      </c>
      <c r="L74" s="35"/>
      <c r="M74" s="36"/>
      <c r="N74" s="36"/>
      <c r="O74" s="36"/>
      <c r="P74" s="37"/>
      <c r="Q74" s="36"/>
    </row>
    <row r="75" spans="1:17" ht="12.75">
      <c r="A75" s="174"/>
      <c r="B75" s="149"/>
      <c r="C75" s="155"/>
      <c r="D75" s="9">
        <v>0.45</v>
      </c>
      <c r="E75" s="21">
        <v>3.92</v>
      </c>
      <c r="F75" s="6"/>
      <c r="G75" s="86">
        <f t="shared" si="11"/>
        <v>164.25</v>
      </c>
      <c r="H75" s="47">
        <v>154.25</v>
      </c>
      <c r="I75" s="47">
        <f t="shared" si="8"/>
        <v>147.35</v>
      </c>
      <c r="J75" s="48">
        <f t="shared" si="9"/>
        <v>139.24</v>
      </c>
      <c r="K75" s="55">
        <f t="shared" si="10"/>
        <v>255.10204081632654</v>
      </c>
      <c r="L75" s="35"/>
      <c r="M75" s="36"/>
      <c r="N75" s="36"/>
      <c r="O75" s="36"/>
      <c r="P75" s="37"/>
      <c r="Q75" s="36"/>
    </row>
    <row r="76" spans="1:17" ht="12.75">
      <c r="A76" s="174"/>
      <c r="B76" s="149"/>
      <c r="C76" s="155"/>
      <c r="D76" s="9">
        <v>0.5</v>
      </c>
      <c r="E76" s="21">
        <v>4.32</v>
      </c>
      <c r="F76" s="6">
        <v>5.4</v>
      </c>
      <c r="G76" s="86">
        <f t="shared" si="11"/>
        <v>176.59</v>
      </c>
      <c r="H76" s="47">
        <v>166.59</v>
      </c>
      <c r="I76" s="47">
        <f t="shared" si="8"/>
        <v>159.69</v>
      </c>
      <c r="J76" s="48">
        <f t="shared" si="9"/>
        <v>151.57999999999998</v>
      </c>
      <c r="K76" s="55">
        <f t="shared" si="10"/>
        <v>231.48148148148147</v>
      </c>
      <c r="L76" s="35"/>
      <c r="M76" s="36"/>
      <c r="N76" s="36"/>
      <c r="O76" s="36"/>
      <c r="P76" s="37"/>
      <c r="Q76" s="36"/>
    </row>
    <row r="77" spans="1:17" ht="12.75">
      <c r="A77" s="174"/>
      <c r="B77" s="149"/>
      <c r="C77" s="155"/>
      <c r="D77" s="9">
        <v>0.55</v>
      </c>
      <c r="E77" s="21">
        <v>4.72</v>
      </c>
      <c r="F77" s="6">
        <v>5.9</v>
      </c>
      <c r="G77" s="49">
        <f t="shared" si="11"/>
        <v>185.22</v>
      </c>
      <c r="H77" s="47">
        <f>I77+5.2</f>
        <v>175.22</v>
      </c>
      <c r="I77" s="47">
        <v>170.02</v>
      </c>
      <c r="J77" s="48">
        <f>I77-6.1</f>
        <v>163.92000000000002</v>
      </c>
      <c r="K77" s="55">
        <f t="shared" si="10"/>
        <v>211.86440677966104</v>
      </c>
      <c r="L77" s="35"/>
      <c r="M77" s="36"/>
      <c r="N77" s="36"/>
      <c r="O77" s="36"/>
      <c r="P77" s="37"/>
      <c r="Q77" s="36"/>
    </row>
    <row r="78" spans="1:17" ht="12.75">
      <c r="A78" s="174"/>
      <c r="B78" s="149"/>
      <c r="C78" s="155"/>
      <c r="D78" s="9">
        <v>0.6</v>
      </c>
      <c r="E78" s="21">
        <v>5.12</v>
      </c>
      <c r="F78" s="6">
        <v>6.4</v>
      </c>
      <c r="G78" s="86">
        <f t="shared" si="11"/>
        <v>208.02</v>
      </c>
      <c r="H78" s="47">
        <v>198.02</v>
      </c>
      <c r="I78" s="47">
        <f t="shared" si="8"/>
        <v>191.12</v>
      </c>
      <c r="J78" s="48">
        <f t="shared" si="9"/>
        <v>183.01</v>
      </c>
      <c r="K78" s="55">
        <f t="shared" si="10"/>
        <v>195.3125</v>
      </c>
      <c r="L78" s="35"/>
      <c r="M78" s="36"/>
      <c r="N78" s="36"/>
      <c r="O78" s="36"/>
      <c r="P78" s="37"/>
      <c r="Q78" s="36"/>
    </row>
    <row r="79" spans="1:17" ht="12.75">
      <c r="A79" s="174"/>
      <c r="B79" s="149"/>
      <c r="C79" s="155"/>
      <c r="D79" s="9">
        <v>0.65</v>
      </c>
      <c r="E79" s="21">
        <v>5.52</v>
      </c>
      <c r="F79" s="6">
        <v>6.9</v>
      </c>
      <c r="G79" s="49">
        <f t="shared" si="11"/>
        <v>212.85</v>
      </c>
      <c r="H79" s="47">
        <f>I79+5.2</f>
        <v>202.85</v>
      </c>
      <c r="I79" s="47">
        <v>197.65</v>
      </c>
      <c r="J79" s="48">
        <f>I79-6.1</f>
        <v>191.55</v>
      </c>
      <c r="K79" s="55">
        <f t="shared" si="10"/>
        <v>181.1594202898551</v>
      </c>
      <c r="L79" s="35"/>
      <c r="M79" s="36"/>
      <c r="N79" s="36"/>
      <c r="O79" s="36"/>
      <c r="P79" s="37"/>
      <c r="Q79" s="36"/>
    </row>
    <row r="80" spans="1:17" ht="12.75">
      <c r="A80" s="174"/>
      <c r="B80" s="149"/>
      <c r="C80" s="155"/>
      <c r="D80" s="9">
        <v>0.7</v>
      </c>
      <c r="E80" s="21">
        <v>5.92</v>
      </c>
      <c r="F80" s="6">
        <v>7.4</v>
      </c>
      <c r="G80" s="86">
        <f t="shared" si="11"/>
        <v>233.68</v>
      </c>
      <c r="H80" s="47">
        <v>223.68</v>
      </c>
      <c r="I80" s="47">
        <f t="shared" si="8"/>
        <v>216.78</v>
      </c>
      <c r="J80" s="48">
        <f t="shared" si="9"/>
        <v>208.67000000000002</v>
      </c>
      <c r="K80" s="55">
        <f t="shared" si="10"/>
        <v>168.91891891891893</v>
      </c>
      <c r="L80" s="35"/>
      <c r="M80" s="36"/>
      <c r="N80" s="36"/>
      <c r="O80" s="36"/>
      <c r="P80" s="37"/>
      <c r="Q80" s="36"/>
    </row>
    <row r="81" spans="1:17" ht="12.75">
      <c r="A81" s="174"/>
      <c r="B81" s="149"/>
      <c r="C81" s="155"/>
      <c r="D81" s="9">
        <v>0.8</v>
      </c>
      <c r="E81" s="21">
        <v>6.72</v>
      </c>
      <c r="F81" s="6">
        <v>8.4</v>
      </c>
      <c r="G81" s="86">
        <f t="shared" si="11"/>
        <v>255.53</v>
      </c>
      <c r="H81" s="47">
        <v>245.53</v>
      </c>
      <c r="I81" s="47">
        <f t="shared" si="8"/>
        <v>238.63</v>
      </c>
      <c r="J81" s="48">
        <f t="shared" si="9"/>
        <v>230.51999999999998</v>
      </c>
      <c r="K81" s="55">
        <f t="shared" si="10"/>
        <v>148.80952380952382</v>
      </c>
      <c r="L81" s="35"/>
      <c r="M81" s="36"/>
      <c r="N81" s="36"/>
      <c r="O81" s="36"/>
      <c r="P81" s="37"/>
      <c r="Q81" s="36"/>
    </row>
    <row r="82" spans="1:17" ht="12.75">
      <c r="A82" s="174"/>
      <c r="B82" s="149"/>
      <c r="C82" s="155"/>
      <c r="D82" s="9">
        <v>0.9</v>
      </c>
      <c r="E82" s="21">
        <v>7.44</v>
      </c>
      <c r="F82" s="6">
        <v>9.3</v>
      </c>
      <c r="G82" s="86">
        <f t="shared" si="11"/>
        <v>284.98</v>
      </c>
      <c r="H82" s="47">
        <v>274.98</v>
      </c>
      <c r="I82" s="47">
        <f t="shared" si="8"/>
        <v>268.08000000000004</v>
      </c>
      <c r="J82" s="48">
        <f t="shared" si="9"/>
        <v>259.97</v>
      </c>
      <c r="K82" s="55">
        <f t="shared" si="10"/>
        <v>134.40860215053763</v>
      </c>
      <c r="L82" s="35"/>
      <c r="M82" s="36"/>
      <c r="N82" s="36"/>
      <c r="O82" s="36"/>
      <c r="P82" s="37"/>
      <c r="Q82" s="36"/>
    </row>
    <row r="83" spans="1:17" ht="12.75">
      <c r="A83" s="174"/>
      <c r="B83" s="149"/>
      <c r="C83" s="155"/>
      <c r="D83" s="9">
        <v>1</v>
      </c>
      <c r="E83" s="21">
        <v>8.24</v>
      </c>
      <c r="F83" s="6">
        <v>10.3</v>
      </c>
      <c r="G83" s="86">
        <f t="shared" si="11"/>
        <v>319.45</v>
      </c>
      <c r="H83" s="47">
        <v>309.45</v>
      </c>
      <c r="I83" s="47">
        <f t="shared" si="8"/>
        <v>302.55</v>
      </c>
      <c r="J83" s="48">
        <f t="shared" si="9"/>
        <v>294.44</v>
      </c>
      <c r="K83" s="55">
        <f t="shared" si="10"/>
        <v>121.35922330097087</v>
      </c>
      <c r="L83" s="35"/>
      <c r="M83" s="36"/>
      <c r="N83" s="36"/>
      <c r="O83" s="36"/>
      <c r="P83" s="37"/>
      <c r="Q83" s="36"/>
    </row>
    <row r="84" spans="1:17" ht="13.5" thickBot="1">
      <c r="A84" s="175"/>
      <c r="B84" s="150"/>
      <c r="C84" s="156"/>
      <c r="D84" s="32">
        <v>1.2</v>
      </c>
      <c r="E84" s="27">
        <v>9.84</v>
      </c>
      <c r="F84" s="7">
        <v>12.3</v>
      </c>
      <c r="G84" s="49">
        <f t="shared" si="11"/>
        <v>359.07</v>
      </c>
      <c r="H84" s="47">
        <f>I84+5.2</f>
        <v>349.07</v>
      </c>
      <c r="I84" s="50">
        <v>343.87</v>
      </c>
      <c r="J84" s="48">
        <f>I84-6.1</f>
        <v>337.77</v>
      </c>
      <c r="K84" s="58">
        <f t="shared" si="10"/>
        <v>101.6260162601626</v>
      </c>
      <c r="L84" s="38"/>
      <c r="M84" s="39"/>
      <c r="N84" s="39"/>
      <c r="O84" s="39"/>
      <c r="P84" s="40"/>
      <c r="Q84" s="36"/>
    </row>
    <row r="85" spans="1:17" ht="26.25" customHeight="1" thickBot="1" thickTop="1">
      <c r="A85" s="164" t="s">
        <v>31</v>
      </c>
      <c r="B85" s="165"/>
      <c r="C85" s="165"/>
      <c r="D85" s="165"/>
      <c r="E85" s="165"/>
      <c r="F85" s="166"/>
      <c r="G85" s="161" t="s">
        <v>29</v>
      </c>
      <c r="H85" s="162"/>
      <c r="I85" s="162"/>
      <c r="J85" s="162"/>
      <c r="K85" s="163"/>
      <c r="L85" s="41"/>
      <c r="M85" s="42"/>
      <c r="N85" s="42"/>
      <c r="O85" s="42"/>
      <c r="P85" s="43"/>
      <c r="Q85" s="36"/>
    </row>
    <row r="86" spans="1:17" ht="18.75" customHeight="1" thickTop="1">
      <c r="A86" s="177" t="s">
        <v>28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64"/>
    </row>
    <row r="87" spans="1:10" ht="15.75" customHeight="1">
      <c r="A87" s="5" t="s">
        <v>30</v>
      </c>
      <c r="B87" s="3"/>
      <c r="C87" s="3"/>
      <c r="D87" s="5"/>
      <c r="E87" s="3"/>
      <c r="F87" s="3"/>
      <c r="G87" s="3"/>
      <c r="H87" s="3"/>
      <c r="I87" s="3"/>
      <c r="J87" s="3"/>
    </row>
    <row r="88" spans="1:10" ht="12.75">
      <c r="A88" s="5" t="s">
        <v>25</v>
      </c>
      <c r="B88" s="3"/>
      <c r="C88" s="3"/>
      <c r="D88" s="5"/>
      <c r="E88" s="3"/>
      <c r="F88" s="3"/>
      <c r="G88" s="3"/>
      <c r="H88" s="3"/>
      <c r="I88" s="3"/>
      <c r="J88" s="3"/>
    </row>
    <row r="89" spans="1:16" ht="158.25" customHeight="1">
      <c r="A89" s="135" t="s">
        <v>36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</row>
    <row r="90" spans="1:10" ht="12.75">
      <c r="A90" s="5"/>
      <c r="B90" s="3"/>
      <c r="C90" s="3"/>
      <c r="D90" s="5"/>
      <c r="E90" s="3"/>
      <c r="F90" s="3"/>
      <c r="G90" s="3"/>
      <c r="H90" s="3"/>
      <c r="I90" s="3"/>
      <c r="J90" s="3"/>
    </row>
    <row r="91" spans="1:10" ht="12.75">
      <c r="A91" s="5"/>
      <c r="B91" s="3"/>
      <c r="C91" s="3"/>
      <c r="D91" s="5"/>
      <c r="E91" s="3"/>
      <c r="F91" s="3"/>
      <c r="G91" s="3"/>
      <c r="H91" s="3"/>
      <c r="I91" s="3"/>
      <c r="J91" s="3"/>
    </row>
    <row r="92" spans="1:10" ht="12.75">
      <c r="A92" s="5"/>
      <c r="B92" s="3"/>
      <c r="C92" s="3"/>
      <c r="D92" s="5"/>
      <c r="E92" s="3"/>
      <c r="F92" s="3"/>
      <c r="G92" s="3"/>
      <c r="H92" s="3"/>
      <c r="I92" s="3"/>
      <c r="J92" s="3"/>
    </row>
    <row r="93" spans="1:10" ht="12.75">
      <c r="A93" s="5"/>
      <c r="B93" s="3"/>
      <c r="C93" s="3"/>
      <c r="D93" s="5"/>
      <c r="E93" s="3"/>
      <c r="F93" s="3"/>
      <c r="G93" s="3"/>
      <c r="H93" s="3"/>
      <c r="I93" s="3"/>
      <c r="J93" s="3"/>
    </row>
    <row r="94" spans="1:10" ht="12.75">
      <c r="A94" s="5"/>
      <c r="B94" s="3"/>
      <c r="C94" s="3"/>
      <c r="D94" s="5"/>
      <c r="E94" s="3"/>
      <c r="F94" s="3"/>
      <c r="G94" s="3"/>
      <c r="H94" s="3"/>
      <c r="I94" s="3"/>
      <c r="J94" s="3"/>
    </row>
    <row r="95" spans="1:10" ht="12.75">
      <c r="A95" s="5"/>
      <c r="B95" s="3"/>
      <c r="C95" s="3"/>
      <c r="D95" s="5"/>
      <c r="E95" s="3"/>
      <c r="F95" s="3"/>
      <c r="G95" s="3"/>
      <c r="H95" s="3"/>
      <c r="I95" s="3"/>
      <c r="J95" s="3"/>
    </row>
    <row r="96" spans="1:10" ht="12.75">
      <c r="A96" s="5"/>
      <c r="B96" s="3"/>
      <c r="C96" s="3"/>
      <c r="D96" s="5"/>
      <c r="E96" s="3"/>
      <c r="F96" s="3"/>
      <c r="G96" s="3"/>
      <c r="H96" s="3"/>
      <c r="I96" s="3"/>
      <c r="J96" s="3"/>
    </row>
    <row r="97" spans="1:10" ht="12.75">
      <c r="A97" s="5"/>
      <c r="B97" s="3"/>
      <c r="C97" s="3"/>
      <c r="D97" s="5"/>
      <c r="E97" s="3"/>
      <c r="F97" s="3"/>
      <c r="G97" s="3"/>
      <c r="H97" s="3"/>
      <c r="I97" s="3"/>
      <c r="J97" s="3"/>
    </row>
    <row r="98" spans="1:10" ht="12.75">
      <c r="A98" s="5"/>
      <c r="B98" s="3"/>
      <c r="C98" s="3"/>
      <c r="D98" s="5"/>
      <c r="E98" s="3"/>
      <c r="F98" s="3"/>
      <c r="G98" s="3"/>
      <c r="H98" s="3"/>
      <c r="I98" s="3"/>
      <c r="J98" s="3"/>
    </row>
    <row r="99" spans="1:10" ht="12.75">
      <c r="A99" s="5"/>
      <c r="B99" s="3"/>
      <c r="C99" s="3"/>
      <c r="D99" s="5"/>
      <c r="E99" s="3"/>
      <c r="F99" s="3"/>
      <c r="G99" s="3"/>
      <c r="H99" s="3"/>
      <c r="I99" s="3"/>
      <c r="J99" s="3"/>
    </row>
    <row r="100" spans="1:10" ht="12.75">
      <c r="A100" s="5"/>
      <c r="B100" s="3"/>
      <c r="C100" s="3"/>
      <c r="D100" s="5"/>
      <c r="E100" s="3"/>
      <c r="F100" s="3"/>
      <c r="G100" s="3"/>
      <c r="H100" s="3"/>
      <c r="I100" s="3"/>
      <c r="J100" s="3"/>
    </row>
    <row r="101" spans="1:10" ht="12.75">
      <c r="A101" s="5"/>
      <c r="B101" s="3"/>
      <c r="C101" s="3"/>
      <c r="D101" s="5"/>
      <c r="E101" s="3"/>
      <c r="F101" s="3"/>
      <c r="G101" s="3"/>
      <c r="H101" s="3"/>
      <c r="I101" s="3"/>
      <c r="J101" s="3"/>
    </row>
    <row r="102" spans="1:10" ht="12.75">
      <c r="A102" s="5"/>
      <c r="B102" s="3"/>
      <c r="C102" s="3"/>
      <c r="D102" s="5"/>
      <c r="E102" s="3"/>
      <c r="F102" s="3"/>
      <c r="G102" s="3"/>
      <c r="H102" s="3"/>
      <c r="I102" s="3"/>
      <c r="J102" s="3"/>
    </row>
    <row r="103" spans="1:10" ht="12.75">
      <c r="A103" s="5"/>
      <c r="B103" s="3"/>
      <c r="C103" s="3"/>
      <c r="D103" s="5"/>
      <c r="E103" s="3"/>
      <c r="F103" s="3"/>
      <c r="G103" s="3"/>
      <c r="H103" s="3"/>
      <c r="I103" s="3"/>
      <c r="J103" s="3"/>
    </row>
    <row r="104" spans="1:10" ht="12.75">
      <c r="A104" s="5"/>
      <c r="B104" s="3"/>
      <c r="C104" s="3"/>
      <c r="D104" s="5"/>
      <c r="E104" s="3"/>
      <c r="F104" s="3"/>
      <c r="G104" s="3"/>
      <c r="H104" s="3"/>
      <c r="I104" s="3"/>
      <c r="J104" s="3"/>
    </row>
    <row r="105" spans="1:10" ht="12.75">
      <c r="A105" s="5"/>
      <c r="B105" s="3"/>
      <c r="C105" s="3"/>
      <c r="D105" s="5"/>
      <c r="E105" s="3"/>
      <c r="F105" s="3"/>
      <c r="G105" s="3"/>
      <c r="H105" s="3"/>
      <c r="I105" s="3"/>
      <c r="J105" s="3"/>
    </row>
    <row r="106" spans="1:10" ht="12.75">
      <c r="A106" s="5"/>
      <c r="B106" s="3"/>
      <c r="C106" s="3"/>
      <c r="D106" s="5"/>
      <c r="E106" s="3"/>
      <c r="F106" s="3"/>
      <c r="G106" s="3"/>
      <c r="H106" s="3"/>
      <c r="I106" s="3"/>
      <c r="J106" s="3"/>
    </row>
    <row r="107" spans="1:10" ht="12.75">
      <c r="A107" s="5"/>
      <c r="B107" s="3"/>
      <c r="C107" s="3"/>
      <c r="D107" s="5"/>
      <c r="E107" s="3"/>
      <c r="F107" s="3"/>
      <c r="G107" s="3"/>
      <c r="H107" s="3"/>
      <c r="I107" s="3"/>
      <c r="J107" s="3"/>
    </row>
  </sheetData>
  <sheetProtection password="CF42" sheet="1" objects="1" scenarios="1"/>
  <mergeCells count="69">
    <mergeCell ref="D1:P1"/>
    <mergeCell ref="C68:C70"/>
    <mergeCell ref="C71:C73"/>
    <mergeCell ref="L31:P38"/>
    <mergeCell ref="L39:P45"/>
    <mergeCell ref="H3:K3"/>
    <mergeCell ref="A2:P2"/>
    <mergeCell ref="B4:C4"/>
    <mergeCell ref="A6:A9"/>
    <mergeCell ref="B6:B9"/>
    <mergeCell ref="C6:C9"/>
    <mergeCell ref="A22:A25"/>
    <mergeCell ref="B22:B25"/>
    <mergeCell ref="C22:C25"/>
    <mergeCell ref="B10:B15"/>
    <mergeCell ref="C10:C15"/>
    <mergeCell ref="B16:B21"/>
    <mergeCell ref="C16:C21"/>
    <mergeCell ref="A16:A21"/>
    <mergeCell ref="B39:B45"/>
    <mergeCell ref="C39:C45"/>
    <mergeCell ref="A26:A30"/>
    <mergeCell ref="B26:B30"/>
    <mergeCell ref="C26:C30"/>
    <mergeCell ref="B31:B38"/>
    <mergeCell ref="C31:C38"/>
    <mergeCell ref="A31:A38"/>
    <mergeCell ref="A86:P86"/>
    <mergeCell ref="K4:K5"/>
    <mergeCell ref="L6:P9"/>
    <mergeCell ref="L10:P15"/>
    <mergeCell ref="L16:P21"/>
    <mergeCell ref="A52:A58"/>
    <mergeCell ref="B52:B58"/>
    <mergeCell ref="C52:C58"/>
    <mergeCell ref="A10:A15"/>
    <mergeCell ref="A39:A45"/>
    <mergeCell ref="G85:K85"/>
    <mergeCell ref="A85:F85"/>
    <mergeCell ref="A59:A64"/>
    <mergeCell ref="B59:B64"/>
    <mergeCell ref="C59:C64"/>
    <mergeCell ref="A74:A84"/>
    <mergeCell ref="B74:B84"/>
    <mergeCell ref="B68:B70"/>
    <mergeCell ref="B71:B73"/>
    <mergeCell ref="A68:A73"/>
    <mergeCell ref="L22:P25"/>
    <mergeCell ref="L26:P30"/>
    <mergeCell ref="C46:C51"/>
    <mergeCell ref="C74:C84"/>
    <mergeCell ref="L46:P51"/>
    <mergeCell ref="L52:P58"/>
    <mergeCell ref="L59:P64"/>
    <mergeCell ref="C65:C67"/>
    <mergeCell ref="A46:A51"/>
    <mergeCell ref="B46:B51"/>
    <mergeCell ref="A65:A67"/>
    <mergeCell ref="B65:B67"/>
    <mergeCell ref="A3:F3"/>
    <mergeCell ref="L3:P3"/>
    <mergeCell ref="A89:P89"/>
    <mergeCell ref="L68:P70"/>
    <mergeCell ref="L71:P73"/>
    <mergeCell ref="L4:P5"/>
    <mergeCell ref="L66:P67"/>
    <mergeCell ref="A4:A5"/>
    <mergeCell ref="D4:D5"/>
    <mergeCell ref="E4:F4"/>
  </mergeCells>
  <printOptions/>
  <pageMargins left="0.2" right="0.2" top="0.24" bottom="0.24" header="0.24" footer="0.24"/>
  <pageSetup horizontalDpi="600" verticalDpi="600" orientation="portrait" paperSize="9" scale="59" r:id="rId2"/>
  <ignoredErrors>
    <ignoredError sqref="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Mirror</dc:creator>
  <cp:keywords/>
  <dc:description/>
  <cp:lastModifiedBy>Mirror</cp:lastModifiedBy>
  <cp:lastPrinted>2010-10-07T05:08:34Z</cp:lastPrinted>
  <dcterms:created xsi:type="dcterms:W3CDTF">2010-09-09T09:12:28Z</dcterms:created>
  <dcterms:modified xsi:type="dcterms:W3CDTF">2014-01-27T07:18:48Z</dcterms:modified>
  <cp:category/>
  <cp:version/>
  <cp:contentType/>
  <cp:contentStatus/>
</cp:coreProperties>
</file>